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ty flores\ADICIONAl envio despues\"/>
    </mc:Choice>
  </mc:AlternateContent>
  <bookViews>
    <workbookView xWindow="0" yWindow="0" windowWidth="28800" windowHeight="12435"/>
  </bookViews>
  <sheets>
    <sheet name="ISRFACTOR PROYECCION" sheetId="3" r:id="rId1"/>
    <sheet name="ISR  FACTOR  CIERRE)" sheetId="2" state="hidden" r:id="rId2"/>
    <sheet name="ISR" sheetId="1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3" l="1"/>
  <c r="M34" i="3"/>
  <c r="L34" i="3"/>
  <c r="K34" i="3"/>
  <c r="J34" i="3"/>
  <c r="I34" i="3"/>
  <c r="H34" i="3"/>
  <c r="G34" i="3"/>
  <c r="F34" i="3"/>
  <c r="E34" i="3"/>
  <c r="D34" i="3"/>
  <c r="C34" i="3"/>
  <c r="E28" i="2"/>
  <c r="F28" i="2"/>
  <c r="G28" i="2"/>
  <c r="H28" i="2"/>
  <c r="I28" i="2"/>
  <c r="J28" i="2"/>
  <c r="K28" i="2"/>
  <c r="L28" i="2"/>
  <c r="M28" i="2"/>
  <c r="N28" i="2"/>
  <c r="O28" i="2"/>
  <c r="D28" i="2"/>
  <c r="D31" i="1"/>
  <c r="E31" i="1"/>
  <c r="F31" i="1"/>
  <c r="G31" i="1"/>
  <c r="H31" i="1"/>
  <c r="I31" i="1"/>
  <c r="J31" i="1"/>
  <c r="K31" i="1"/>
  <c r="L31" i="1"/>
  <c r="M31" i="1"/>
  <c r="N31" i="1"/>
  <c r="C31" i="1"/>
  <c r="K33" i="3" l="1"/>
  <c r="G8" i="2"/>
  <c r="H8" i="2"/>
  <c r="I8" i="2"/>
  <c r="J8" i="2"/>
  <c r="K8" i="2"/>
  <c r="L8" i="2"/>
  <c r="M8" i="2"/>
  <c r="N8" i="2"/>
  <c r="O8" i="2"/>
  <c r="G9" i="2"/>
  <c r="H9" i="2"/>
  <c r="I9" i="2"/>
  <c r="J9" i="2"/>
  <c r="K9" i="2"/>
  <c r="L9" i="2"/>
  <c r="M9" i="2"/>
  <c r="N9" i="2"/>
  <c r="O9" i="2"/>
  <c r="G10" i="2"/>
  <c r="H10" i="2"/>
  <c r="I10" i="2"/>
  <c r="J10" i="2"/>
  <c r="K10" i="2"/>
  <c r="L10" i="2"/>
  <c r="M10" i="2"/>
  <c r="N10" i="2"/>
  <c r="O10" i="2"/>
  <c r="G11" i="2"/>
  <c r="H11" i="2"/>
  <c r="I11" i="2"/>
  <c r="J11" i="2"/>
  <c r="K11" i="2"/>
  <c r="L11" i="2"/>
  <c r="M11" i="2"/>
  <c r="N11" i="2"/>
  <c r="O11" i="2"/>
  <c r="G12" i="2"/>
  <c r="H12" i="2"/>
  <c r="I12" i="2"/>
  <c r="J12" i="2"/>
  <c r="K12" i="2"/>
  <c r="L12" i="2"/>
  <c r="M12" i="2"/>
  <c r="N12" i="2"/>
  <c r="O12" i="2"/>
  <c r="G13" i="2"/>
  <c r="H13" i="2"/>
  <c r="I13" i="2"/>
  <c r="J13" i="2"/>
  <c r="K13" i="2"/>
  <c r="L13" i="2"/>
  <c r="M13" i="2"/>
  <c r="N13" i="2"/>
  <c r="O13" i="2"/>
  <c r="G14" i="2"/>
  <c r="H14" i="2"/>
  <c r="I14" i="2"/>
  <c r="J14" i="2"/>
  <c r="K14" i="2"/>
  <c r="L14" i="2"/>
  <c r="M14" i="2"/>
  <c r="N14" i="2"/>
  <c r="O14" i="2"/>
  <c r="G15" i="2"/>
  <c r="H15" i="2"/>
  <c r="I15" i="2"/>
  <c r="J15" i="2"/>
  <c r="K15" i="2"/>
  <c r="L15" i="2"/>
  <c r="M15" i="2"/>
  <c r="N15" i="2"/>
  <c r="O15" i="2"/>
  <c r="G16" i="2"/>
  <c r="H16" i="2"/>
  <c r="I16" i="2"/>
  <c r="J16" i="2"/>
  <c r="K16" i="2"/>
  <c r="L16" i="2"/>
  <c r="M16" i="2"/>
  <c r="N16" i="2"/>
  <c r="O16" i="2"/>
  <c r="G17" i="2"/>
  <c r="H17" i="2"/>
  <c r="I17" i="2"/>
  <c r="J17" i="2"/>
  <c r="K17" i="2"/>
  <c r="L17" i="2"/>
  <c r="M17" i="2"/>
  <c r="N17" i="2"/>
  <c r="O17" i="2"/>
  <c r="G18" i="2"/>
  <c r="H18" i="2"/>
  <c r="I18" i="2"/>
  <c r="J18" i="2"/>
  <c r="K18" i="2"/>
  <c r="L18" i="2"/>
  <c r="M18" i="2"/>
  <c r="N18" i="2"/>
  <c r="O18" i="2"/>
  <c r="G19" i="2"/>
  <c r="H19" i="2"/>
  <c r="I19" i="2"/>
  <c r="J19" i="2"/>
  <c r="K19" i="2"/>
  <c r="L19" i="2"/>
  <c r="M19" i="2"/>
  <c r="N19" i="2"/>
  <c r="O19" i="2"/>
  <c r="G20" i="2"/>
  <c r="H20" i="2"/>
  <c r="I20" i="2"/>
  <c r="J20" i="2"/>
  <c r="K20" i="2"/>
  <c r="L20" i="2"/>
  <c r="M20" i="2"/>
  <c r="N20" i="2"/>
  <c r="O20" i="2"/>
  <c r="G21" i="2"/>
  <c r="H21" i="2"/>
  <c r="I21" i="2"/>
  <c r="J21" i="2"/>
  <c r="K21" i="2"/>
  <c r="L21" i="2"/>
  <c r="M21" i="2"/>
  <c r="N21" i="2"/>
  <c r="O21" i="2"/>
  <c r="G22" i="2"/>
  <c r="H22" i="2"/>
  <c r="I22" i="2"/>
  <c r="J22" i="2"/>
  <c r="K22" i="2"/>
  <c r="L22" i="2"/>
  <c r="M22" i="2"/>
  <c r="N22" i="2"/>
  <c r="O22" i="2"/>
  <c r="G23" i="2"/>
  <c r="H23" i="2"/>
  <c r="I23" i="2"/>
  <c r="J23" i="2"/>
  <c r="K23" i="2"/>
  <c r="L23" i="2"/>
  <c r="M23" i="2"/>
  <c r="N23" i="2"/>
  <c r="O23" i="2"/>
  <c r="G24" i="2"/>
  <c r="H24" i="2"/>
  <c r="I24" i="2"/>
  <c r="J24" i="2"/>
  <c r="K24" i="2"/>
  <c r="L24" i="2"/>
  <c r="M24" i="2"/>
  <c r="N24" i="2"/>
  <c r="O24" i="2"/>
  <c r="G25" i="2"/>
  <c r="H25" i="2"/>
  <c r="I25" i="2"/>
  <c r="J25" i="2"/>
  <c r="K25" i="2"/>
  <c r="L25" i="2"/>
  <c r="M25" i="2"/>
  <c r="N25" i="2"/>
  <c r="O25" i="2"/>
  <c r="G26" i="2"/>
  <c r="H26" i="2"/>
  <c r="I26" i="2"/>
  <c r="J26" i="2"/>
  <c r="K26" i="2"/>
  <c r="L26" i="2"/>
  <c r="M26" i="2"/>
  <c r="N26" i="2"/>
  <c r="O26" i="2"/>
  <c r="O7" i="2"/>
  <c r="N7" i="2"/>
  <c r="M7" i="2"/>
  <c r="L7" i="2"/>
  <c r="K7" i="2"/>
  <c r="J7" i="2"/>
  <c r="I7" i="2"/>
  <c r="H7" i="2"/>
  <c r="G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7" i="2"/>
  <c r="C2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7" i="2"/>
  <c r="P2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7" i="1"/>
  <c r="D30" i="1"/>
  <c r="E30" i="1"/>
  <c r="F30" i="1"/>
  <c r="G30" i="1"/>
  <c r="H30" i="1"/>
  <c r="I30" i="1"/>
  <c r="J30" i="1"/>
  <c r="K30" i="1"/>
  <c r="L30" i="1"/>
  <c r="M30" i="1"/>
  <c r="N30" i="1"/>
  <c r="C30" i="1"/>
  <c r="O29" i="1"/>
  <c r="D29" i="1"/>
  <c r="E29" i="1"/>
  <c r="F29" i="1"/>
  <c r="G29" i="1"/>
  <c r="H29" i="1"/>
  <c r="I29" i="1"/>
  <c r="J29" i="1"/>
  <c r="K29" i="1"/>
  <c r="L29" i="1"/>
  <c r="M29" i="1"/>
  <c r="N29" i="1"/>
  <c r="C29" i="1"/>
  <c r="O30" i="3" l="1"/>
  <c r="O24" i="3"/>
  <c r="O28" i="3"/>
  <c r="O29" i="3"/>
  <c r="O26" i="3"/>
  <c r="O21" i="3"/>
  <c r="O32" i="3"/>
  <c r="O22" i="3"/>
  <c r="I33" i="3"/>
  <c r="D33" i="3"/>
  <c r="O31" i="3"/>
  <c r="O23" i="3"/>
  <c r="O15" i="3"/>
  <c r="G33" i="3"/>
  <c r="O20" i="3"/>
  <c r="M33" i="3"/>
  <c r="F33" i="3"/>
  <c r="H33" i="3"/>
  <c r="N33" i="3"/>
  <c r="O18" i="3"/>
  <c r="O27" i="3"/>
  <c r="O19" i="3"/>
  <c r="O16" i="3"/>
  <c r="E33" i="3"/>
  <c r="C33" i="3"/>
  <c r="O13" i="3"/>
  <c r="O25" i="3"/>
  <c r="O17" i="3"/>
  <c r="J33" i="3"/>
  <c r="O14" i="3"/>
  <c r="L33" i="3"/>
  <c r="D27" i="2"/>
  <c r="P22" i="2"/>
  <c r="P26" i="2"/>
  <c r="P19" i="2"/>
  <c r="F27" i="2"/>
  <c r="P15" i="2"/>
  <c r="P23" i="2"/>
  <c r="P21" i="2"/>
  <c r="P16" i="2"/>
  <c r="P25" i="2"/>
  <c r="P10" i="2"/>
  <c r="P12" i="2"/>
  <c r="E27" i="2"/>
  <c r="P13" i="2"/>
  <c r="P17" i="2"/>
  <c r="P24" i="2"/>
  <c r="P8" i="2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27" i="1" s="1"/>
  <c r="O33" i="3" l="1"/>
  <c r="P11" i="2"/>
  <c r="P9" i="2"/>
  <c r="H27" i="2"/>
  <c r="P18" i="2"/>
  <c r="P14" i="2"/>
  <c r="P20" i="2"/>
  <c r="G27" i="2"/>
  <c r="I27" i="2" l="1"/>
  <c r="J27" i="2" l="1"/>
  <c r="K27" i="2" l="1"/>
  <c r="L27" i="2" l="1"/>
  <c r="M27" i="2" l="1"/>
  <c r="N27" i="2" l="1"/>
  <c r="O27" i="2" l="1"/>
  <c r="P7" i="2"/>
  <c r="P27" i="2" s="1"/>
</calcChain>
</file>

<file path=xl/sharedStrings.xml><?xml version="1.0" encoding="utf-8"?>
<sst xmlns="http://schemas.openxmlformats.org/spreadsheetml/2006/main" count="119" uniqueCount="42">
  <si>
    <t>DISTRIBUCION DE PARTICIPACIONES DEL IMPUESTO SOBRE LA RENTA EJERCICIO 2020</t>
  </si>
  <si>
    <t>No.</t>
  </si>
  <si>
    <t>MUNICIPIOS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</si>
  <si>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</si>
  <si>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</si>
  <si>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</si>
  <si>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</si>
  <si>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</si>
  <si>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</si>
  <si>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</si>
  <si>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</si>
  <si>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</si>
  <si>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</si>
  <si>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</si>
  <si>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</si>
  <si>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</si>
  <si>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DE </t>
  </si>
  <si>
    <t>REC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</si>
  <si>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</si>
  <si>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</si>
  <si>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</si>
  <si>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</si>
  <si>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</si>
  <si>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</si>
  <si>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</si>
  <si>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</si>
  <si>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</si>
  <si>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</si>
  <si>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</si>
  <si>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</si>
  <si>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</si>
  <si>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</si>
  <si>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</si>
  <si>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</si>
  <si>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</si>
  <si>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</si>
  <si>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</si>
  <si>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</si>
  <si>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>isr anual 2021</t>
  </si>
  <si>
    <t>factor</t>
  </si>
  <si>
    <t xml:space="preserve">ESTIMACION DE PARTICIPACIONES </t>
  </si>
  <si>
    <t>ESTIMACION DE PARTICIPACIONES  DEL FONDO DEL IMPUESTO SOBRE LA RENTA PARA LOS MUNICIPIOS  PARA 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</si>
</sst>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4" fontId="5" fillId="0" borderId="2" xfId="0" applyNumberFormat="1" applyFont="1" applyBorder="1"/>
    <xf numFmtId="164" fontId="5" fillId="0" borderId="2" xfId="0" applyNumberFormat="1" applyFont="1" applyBorder="1"/>
    <xf numFmtId="0" fontId="4" fillId="3" borderId="2" xfId="0" applyFont="1" applyFill="1" applyBorder="1" applyAlignment="1">
      <alignment wrapText="1"/>
    </xf>
    <xf numFmtId="4" fontId="5" fillId="2" borderId="2" xfId="0" applyNumberFormat="1" applyFont="1" applyFill="1" applyBorder="1"/>
    <xf numFmtId="4" fontId="6" fillId="2" borderId="2" xfId="0" applyNumberFormat="1" applyFont="1" applyFill="1" applyBorder="1"/>
    <xf numFmtId="4" fontId="5" fillId="0" borderId="3" xfId="0" applyNumberFormat="1" applyFont="1" applyFill="1" applyBorder="1"/>
    <xf numFmtId="4" fontId="0" fillId="0" borderId="0" xfId="0" applyNumberFormat="1"/>
    <xf numFmtId="4" fontId="5" fillId="2" borderId="3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4" fontId="5" fillId="4" borderId="2" xfId="0" applyNumberFormat="1" applyFont="1" applyFill="1" applyBorder="1"/>
    <xf numFmtId="4" fontId="6" fillId="4" borderId="2" xfId="0" applyNumberFormat="1" applyFont="1" applyFill="1" applyBorder="1"/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292965</xdr:colOff>
      <xdr:row>5</xdr:row>
      <xdr:rowOff>114300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946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O40"/>
  <sheetViews>
    <sheetView tabSelected="1" view="pageBreakPreview" topLeftCell="A10" zoomScaleNormal="100" zoomScaleSheetLayoutView="100" workbookViewId="0">
      <selection activeCell="J15" sqref="J15"/>
    </sheetView>
  </sheetViews>
  <sheetFormatPr baseColWidth="10" defaultRowHeight="15" x14ac:dyDescent="0.25"/>
  <cols>
    <col min="1" max="1" width="3.7109375" customWidth="1"/>
    <col min="2" max="2" width="18.5703125" customWidth="1"/>
    <col min="3" max="3" width="14.7109375" bestFit="1" customWidth="1"/>
    <col min="4" max="14" width="13.28515625" customWidth="1"/>
    <col min="15" max="15" width="14.28515625" customWidth="1"/>
  </cols>
  <sheetData>
    <row r="7" spans="1:15" x14ac:dyDescent="0.25">
      <c r="A7" s="25" t="s">
        <v>41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10" spans="1:15" x14ac:dyDescent="0.25">
      <c r="A10" s="14" t="s">
        <v>1</v>
      </c>
      <c r="B10" s="26" t="s">
        <v>2</v>
      </c>
      <c r="C10" s="29" t="s">
        <v>3</v>
      </c>
      <c r="D10" s="29" t="s">
        <v>4</v>
      </c>
      <c r="E10" s="29" t="s">
        <v>5</v>
      </c>
      <c r="F10" s="29" t="s">
        <v>6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11</v>
      </c>
      <c r="L10" s="29" t="s">
        <v>12</v>
      </c>
      <c r="M10" s="29" t="s">
        <v>13</v>
      </c>
      <c r="N10" s="29" t="s">
        <v>14</v>
      </c>
      <c r="O10" s="29" t="s">
        <v>15</v>
      </c>
    </row>
    <row r="11" spans="1:15" x14ac:dyDescent="0.25">
      <c r="A11" s="16" t="s">
        <v>16</v>
      </c>
      <c r="B11" s="2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x14ac:dyDescent="0.25">
      <c r="A12" s="18" t="s">
        <v>17</v>
      </c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24.95" customHeight="1" x14ac:dyDescent="0.25">
      <c r="A13" s="4">
        <v>1</v>
      </c>
      <c r="B13" s="5" t="s">
        <v>18</v>
      </c>
      <c r="C13" s="6">
        <v>94785.668029724911</v>
      </c>
      <c r="D13" s="6">
        <v>362651.34899908252</v>
      </c>
      <c r="E13" s="6">
        <v>277998.84219377401</v>
      </c>
      <c r="F13" s="6">
        <v>243503.92984111828</v>
      </c>
      <c r="G13" s="6">
        <v>120806.02554396646</v>
      </c>
      <c r="H13" s="6">
        <v>97327.488500720778</v>
      </c>
      <c r="I13" s="6">
        <v>105978.64367709956</v>
      </c>
      <c r="J13" s="6">
        <v>423722.18216476077</v>
      </c>
      <c r="K13" s="6">
        <v>376180.23424585827</v>
      </c>
      <c r="L13" s="6">
        <v>390038.29452654632</v>
      </c>
      <c r="M13" s="6">
        <v>380698.07943934912</v>
      </c>
      <c r="N13" s="6">
        <v>170784.17106459342</v>
      </c>
      <c r="O13" s="6">
        <f>SUM(C13:N13)</f>
        <v>3044474.9082265943</v>
      </c>
    </row>
    <row r="14" spans="1:15" ht="24.95" customHeight="1" x14ac:dyDescent="0.25">
      <c r="A14" s="4">
        <v>2</v>
      </c>
      <c r="B14" s="5" t="s">
        <v>19</v>
      </c>
      <c r="C14" s="6">
        <v>7235.1029796618313</v>
      </c>
      <c r="D14" s="6">
        <v>27681.609575181883</v>
      </c>
      <c r="E14" s="6">
        <v>21219.982865636939</v>
      </c>
      <c r="F14" s="6">
        <v>18586.945104404866</v>
      </c>
      <c r="G14" s="6">
        <v>9221.2678724820889</v>
      </c>
      <c r="H14" s="6">
        <v>7429.1231648410976</v>
      </c>
      <c r="I14" s="6">
        <v>8089.4761474724592</v>
      </c>
      <c r="J14" s="6">
        <v>32343.219037794555</v>
      </c>
      <c r="K14" s="6">
        <v>28714.285505996169</v>
      </c>
      <c r="L14" s="6">
        <v>29772.08775936739</v>
      </c>
      <c r="M14" s="6">
        <v>29059.138012715081</v>
      </c>
      <c r="N14" s="6">
        <v>13036.159269996568</v>
      </c>
      <c r="O14" s="6">
        <f t="shared" ref="O14:O32" si="0">SUM(C14:N14)</f>
        <v>232388.39729555094</v>
      </c>
    </row>
    <row r="15" spans="1:15" ht="24.95" customHeight="1" x14ac:dyDescent="0.25">
      <c r="A15" s="4">
        <v>3</v>
      </c>
      <c r="B15" s="5" t="s">
        <v>20</v>
      </c>
      <c r="C15" s="6">
        <v>70471.018093418694</v>
      </c>
      <c r="D15" s="6">
        <v>269623.1435421494</v>
      </c>
      <c r="E15" s="6">
        <v>206685.90352755837</v>
      </c>
      <c r="F15" s="6">
        <v>181039.70993030939</v>
      </c>
      <c r="G15" s="6">
        <v>89816.570256518855</v>
      </c>
      <c r="H15" s="6">
        <v>72360.804599387062</v>
      </c>
      <c r="I15" s="6">
        <v>78792.744423584663</v>
      </c>
      <c r="J15" s="6">
        <v>315027.93815359857</v>
      </c>
      <c r="K15" s="6">
        <v>279681.56626392977</v>
      </c>
      <c r="L15" s="6">
        <v>289984.72323987464</v>
      </c>
      <c r="M15" s="6">
        <v>283040.48282791831</v>
      </c>
      <c r="N15" s="6">
        <v>126974.20041802288</v>
      </c>
      <c r="O15" s="6">
        <f t="shared" si="0"/>
        <v>2263498.8052762705</v>
      </c>
    </row>
    <row r="16" spans="1:15" ht="24.95" customHeight="1" x14ac:dyDescent="0.25">
      <c r="A16" s="4">
        <v>4</v>
      </c>
      <c r="B16" s="5" t="s">
        <v>21</v>
      </c>
      <c r="C16" s="6">
        <v>1329238.3627526262</v>
      </c>
      <c r="D16" s="6">
        <v>5085685.3722062726</v>
      </c>
      <c r="E16" s="6">
        <v>3898550.6303431215</v>
      </c>
      <c r="F16" s="6">
        <v>3414807.0246688938</v>
      </c>
      <c r="G16" s="6">
        <v>1694138.0162489947</v>
      </c>
      <c r="H16" s="6">
        <v>1364883.8917815306</v>
      </c>
      <c r="I16" s="6">
        <v>1486204.4203129369</v>
      </c>
      <c r="J16" s="6">
        <v>5942119.6409780812</v>
      </c>
      <c r="K16" s="6">
        <v>5275409.3426028602</v>
      </c>
      <c r="L16" s="6">
        <v>5469749.5391888283</v>
      </c>
      <c r="M16" s="6">
        <v>5338765.8950542537</v>
      </c>
      <c r="N16" s="6">
        <v>2395012.6284785275</v>
      </c>
      <c r="O16" s="6">
        <f t="shared" si="0"/>
        <v>42694564.764616922</v>
      </c>
    </row>
    <row r="17" spans="1:15" ht="24.95" customHeight="1" x14ac:dyDescent="0.25">
      <c r="A17" s="4">
        <v>5</v>
      </c>
      <c r="B17" s="5" t="s">
        <v>22</v>
      </c>
      <c r="C17" s="6">
        <v>298550.51026541571</v>
      </c>
      <c r="D17" s="6">
        <v>1142258.6087399193</v>
      </c>
      <c r="E17" s="6">
        <v>875624.95380755397</v>
      </c>
      <c r="F17" s="6">
        <v>766974.83930694649</v>
      </c>
      <c r="G17" s="6">
        <v>380507.9535650629</v>
      </c>
      <c r="H17" s="6">
        <v>306556.59192726482</v>
      </c>
      <c r="I17" s="6">
        <v>333805.50883612916</v>
      </c>
      <c r="J17" s="6">
        <v>1334616.0482446924</v>
      </c>
      <c r="K17" s="6">
        <v>1184871.1226115366</v>
      </c>
      <c r="L17" s="6">
        <v>1228520.453297172</v>
      </c>
      <c r="M17" s="6">
        <v>1199101.1746421228</v>
      </c>
      <c r="N17" s="6">
        <v>537926.27594923531</v>
      </c>
      <c r="O17" s="6">
        <f t="shared" si="0"/>
        <v>9589314.0411930513</v>
      </c>
    </row>
    <row r="18" spans="1:15" ht="24.95" customHeight="1" x14ac:dyDescent="0.25">
      <c r="A18" s="4">
        <v>6</v>
      </c>
      <c r="B18" s="5" t="s">
        <v>23</v>
      </c>
      <c r="C18" s="6">
        <v>101170.10403010715</v>
      </c>
      <c r="D18" s="6">
        <v>387078.2942985642</v>
      </c>
      <c r="E18" s="6">
        <v>296723.88631763787</v>
      </c>
      <c r="F18" s="6">
        <v>259905.5155262521</v>
      </c>
      <c r="G18" s="6">
        <v>128943.10316950074</v>
      </c>
      <c r="H18" s="6">
        <v>103883.13276980925</v>
      </c>
      <c r="I18" s="6">
        <v>113116.99995002858</v>
      </c>
      <c r="J18" s="6">
        <v>452262.64835765451</v>
      </c>
      <c r="K18" s="6">
        <v>401518.43863977888</v>
      </c>
      <c r="L18" s="6">
        <v>416309.93011096871</v>
      </c>
      <c r="M18" s="6">
        <v>406340.59031859651</v>
      </c>
      <c r="N18" s="6">
        <v>182287.60436527227</v>
      </c>
      <c r="O18" s="6">
        <f t="shared" si="0"/>
        <v>3249540.2478541709</v>
      </c>
    </row>
    <row r="19" spans="1:15" ht="24.95" customHeight="1" x14ac:dyDescent="0.25">
      <c r="A19" s="4">
        <v>7</v>
      </c>
      <c r="B19" s="5" t="s">
        <v>24</v>
      </c>
      <c r="C19" s="6">
        <v>39706.631347883565</v>
      </c>
      <c r="D19" s="6">
        <v>151918.15093821438</v>
      </c>
      <c r="E19" s="6">
        <v>116456.3986473671</v>
      </c>
      <c r="F19" s="6">
        <v>102006.14686737304</v>
      </c>
      <c r="G19" s="6">
        <v>50606.810297238168</v>
      </c>
      <c r="H19" s="6">
        <v>40771.424480561443</v>
      </c>
      <c r="I19" s="6">
        <v>44395.476897579618</v>
      </c>
      <c r="J19" s="6">
        <v>177501.31249653385</v>
      </c>
      <c r="K19" s="6">
        <v>157585.53156872364</v>
      </c>
      <c r="L19" s="6">
        <v>163390.80679861884</v>
      </c>
      <c r="M19" s="6">
        <v>159478.10053314234</v>
      </c>
      <c r="N19" s="6">
        <v>71543.137918161636</v>
      </c>
      <c r="O19" s="6">
        <f t="shared" si="0"/>
        <v>1275359.9287913977</v>
      </c>
    </row>
    <row r="20" spans="1:15" ht="24.95" customHeight="1" x14ac:dyDescent="0.25">
      <c r="A20" s="4">
        <v>8</v>
      </c>
      <c r="B20" s="5" t="s">
        <v>25</v>
      </c>
      <c r="C20" s="6">
        <v>213842.38601969753</v>
      </c>
      <c r="D20" s="6">
        <v>818164.08931048517</v>
      </c>
      <c r="E20" s="6">
        <v>627182.74778405356</v>
      </c>
      <c r="F20" s="6">
        <v>549360.07146215474</v>
      </c>
      <c r="G20" s="6">
        <v>272545.93742776499</v>
      </c>
      <c r="H20" s="6">
        <v>219576.89172768084</v>
      </c>
      <c r="I20" s="6">
        <v>239094.43803186825</v>
      </c>
      <c r="J20" s="6">
        <v>955943.70253496559</v>
      </c>
      <c r="K20" s="6">
        <v>848686.09924610052</v>
      </c>
      <c r="L20" s="6">
        <v>879950.74861374323</v>
      </c>
      <c r="M20" s="6">
        <v>858878.64012201363</v>
      </c>
      <c r="N20" s="6">
        <v>385299.75463585736</v>
      </c>
      <c r="O20" s="6">
        <f t="shared" si="0"/>
        <v>6868525.5069163851</v>
      </c>
    </row>
    <row r="21" spans="1:15" ht="24.95" customHeight="1" x14ac:dyDescent="0.25">
      <c r="A21" s="4">
        <v>9</v>
      </c>
      <c r="B21" s="5" t="s">
        <v>26</v>
      </c>
      <c r="C21" s="6">
        <v>1139.0670808237853</v>
      </c>
      <c r="D21" s="6">
        <v>4358.0872725573754</v>
      </c>
      <c r="E21" s="6">
        <v>3340.7933523320166</v>
      </c>
      <c r="F21" s="6">
        <v>2926.2579069048675</v>
      </c>
      <c r="G21" s="6">
        <v>1451.7613234432872</v>
      </c>
      <c r="H21" s="6">
        <v>1169.6128804584669</v>
      </c>
      <c r="I21" s="6">
        <v>1273.5763411519235</v>
      </c>
      <c r="J21" s="6">
        <v>5091.9933271698746</v>
      </c>
      <c r="K21" s="6">
        <v>4520.6678413835834</v>
      </c>
      <c r="L21" s="6">
        <v>4687.2042028180267</v>
      </c>
      <c r="M21" s="6">
        <v>4574.9601077476254</v>
      </c>
      <c r="N21" s="6">
        <v>2052.3633079681422</v>
      </c>
      <c r="O21" s="6">
        <f t="shared" si="0"/>
        <v>36586.344944758981</v>
      </c>
    </row>
    <row r="22" spans="1:15" ht="24.95" customHeight="1" x14ac:dyDescent="0.25">
      <c r="A22" s="4">
        <v>10</v>
      </c>
      <c r="B22" s="5" t="s">
        <v>27</v>
      </c>
      <c r="C22" s="6">
        <v>8339.1257652390414</v>
      </c>
      <c r="D22" s="6">
        <v>31905.616862757703</v>
      </c>
      <c r="E22" s="6">
        <v>24457.994081106353</v>
      </c>
      <c r="F22" s="6">
        <v>21423.174383686652</v>
      </c>
      <c r="G22" s="6">
        <v>10628.364616197983</v>
      </c>
      <c r="H22" s="6">
        <v>8562.7519844860963</v>
      </c>
      <c r="I22" s="6">
        <v>9323.86991011803</v>
      </c>
      <c r="J22" s="6">
        <v>37278.553182590491</v>
      </c>
      <c r="K22" s="6">
        <v>33095.871443238895</v>
      </c>
      <c r="L22" s="6">
        <v>34315.086435812256</v>
      </c>
      <c r="M22" s="6">
        <v>33493.345872016318</v>
      </c>
      <c r="N22" s="6">
        <v>15025.380005478415</v>
      </c>
      <c r="O22" s="6">
        <f t="shared" si="0"/>
        <v>267849.13454272825</v>
      </c>
    </row>
    <row r="23" spans="1:15" ht="24.95" customHeight="1" x14ac:dyDescent="0.25">
      <c r="A23" s="4">
        <v>11</v>
      </c>
      <c r="B23" s="5" t="s">
        <v>28</v>
      </c>
      <c r="C23" s="6">
        <v>19254.078056273596</v>
      </c>
      <c r="D23" s="6">
        <v>73666.383599802502</v>
      </c>
      <c r="E23" s="6">
        <v>56470.682946223729</v>
      </c>
      <c r="F23" s="6">
        <v>49463.634847200301</v>
      </c>
      <c r="G23" s="6">
        <v>24539.666110305545</v>
      </c>
      <c r="H23" s="6">
        <v>19770.405163218085</v>
      </c>
      <c r="I23" s="6">
        <v>21527.73852917269</v>
      </c>
      <c r="J23" s="6">
        <v>86071.872880786192</v>
      </c>
      <c r="K23" s="6">
        <v>76414.543927945153</v>
      </c>
      <c r="L23" s="6">
        <v>79229.570502102288</v>
      </c>
      <c r="M23" s="6">
        <v>77332.266467753114</v>
      </c>
      <c r="N23" s="6">
        <v>34691.866701012768</v>
      </c>
      <c r="O23" s="6">
        <f t="shared" si="0"/>
        <v>618432.70973179606</v>
      </c>
    </row>
    <row r="24" spans="1:15" ht="24.95" customHeight="1" x14ac:dyDescent="0.25">
      <c r="A24" s="4">
        <v>12</v>
      </c>
      <c r="B24" s="5" t="s">
        <v>29</v>
      </c>
      <c r="C24" s="6">
        <v>133134.80746545803</v>
      </c>
      <c r="D24" s="6">
        <v>509375.71607281739</v>
      </c>
      <c r="E24" s="6">
        <v>390473.82479260006</v>
      </c>
      <c r="F24" s="6">
        <v>342022.68644995027</v>
      </c>
      <c r="G24" s="6">
        <v>169682.68817200695</v>
      </c>
      <c r="H24" s="6">
        <v>136705.01787861533</v>
      </c>
      <c r="I24" s="6">
        <v>148856.32622197998</v>
      </c>
      <c r="J24" s="6">
        <v>595155.07263881108</v>
      </c>
      <c r="K24" s="6">
        <v>528378.22531278932</v>
      </c>
      <c r="L24" s="6">
        <v>547843.08983994043</v>
      </c>
      <c r="M24" s="6">
        <v>534723.93624669896</v>
      </c>
      <c r="N24" s="6">
        <v>239881.38930140832</v>
      </c>
      <c r="O24" s="6">
        <f t="shared" si="0"/>
        <v>4276232.7803930761</v>
      </c>
    </row>
    <row r="25" spans="1:15" ht="24.95" customHeight="1" x14ac:dyDescent="0.25">
      <c r="A25" s="4">
        <v>13</v>
      </c>
      <c r="B25" s="8" t="s">
        <v>30</v>
      </c>
      <c r="C25" s="6">
        <v>227895.85666529671</v>
      </c>
      <c r="D25" s="6">
        <v>871932.8730695158</v>
      </c>
      <c r="E25" s="6">
        <v>668400.46191205422</v>
      </c>
      <c r="F25" s="6">
        <v>585463.37063431472</v>
      </c>
      <c r="G25" s="6">
        <v>290457.33657791105</v>
      </c>
      <c r="H25" s="6">
        <v>234007.22735844128</v>
      </c>
      <c r="I25" s="6">
        <v>254807.44390011264</v>
      </c>
      <c r="J25" s="6">
        <v>1018767.2007781207</v>
      </c>
      <c r="K25" s="6">
        <v>904460.75367772719</v>
      </c>
      <c r="L25" s="6">
        <v>937780.0791098834</v>
      </c>
      <c r="M25" s="6">
        <v>915323.13637812575</v>
      </c>
      <c r="N25" s="6">
        <v>410621.20232599316</v>
      </c>
      <c r="O25" s="6">
        <f t="shared" si="0"/>
        <v>7319916.9423874961</v>
      </c>
    </row>
    <row r="26" spans="1:15" ht="24.95" customHeight="1" x14ac:dyDescent="0.25">
      <c r="A26" s="4">
        <v>14</v>
      </c>
      <c r="B26" s="5" t="s">
        <v>31</v>
      </c>
      <c r="C26" s="6">
        <v>56313.774405387601</v>
      </c>
      <c r="D26" s="6">
        <v>215457.32260851265</v>
      </c>
      <c r="E26" s="6">
        <v>165163.83130147544</v>
      </c>
      <c r="F26" s="6">
        <v>144669.81830626298</v>
      </c>
      <c r="G26" s="6">
        <v>71772.910511755603</v>
      </c>
      <c r="H26" s="6">
        <v>57823.913095740761</v>
      </c>
      <c r="I26" s="6">
        <v>62963.711243239341</v>
      </c>
      <c r="J26" s="6">
        <v>251740.54129683319</v>
      </c>
      <c r="K26" s="6">
        <v>223495.0629924743</v>
      </c>
      <c r="L26" s="6">
        <v>231728.37185197612</v>
      </c>
      <c r="M26" s="6">
        <v>226179.19151436142</v>
      </c>
      <c r="N26" s="6">
        <v>101465.77516683828</v>
      </c>
      <c r="O26" s="6">
        <f t="shared" si="0"/>
        <v>1808774.2242948576</v>
      </c>
    </row>
    <row r="27" spans="1:15" ht="24.95" customHeight="1" x14ac:dyDescent="0.25">
      <c r="A27" s="4">
        <v>15</v>
      </c>
      <c r="B27" s="5" t="s">
        <v>32</v>
      </c>
      <c r="C27" s="6">
        <v>258523.46583811517</v>
      </c>
      <c r="D27" s="6">
        <v>989114.55268437159</v>
      </c>
      <c r="E27" s="6">
        <v>758228.80902605888</v>
      </c>
      <c r="F27" s="6">
        <v>664145.55276421609</v>
      </c>
      <c r="G27" s="6">
        <v>329492.77107969468</v>
      </c>
      <c r="H27" s="6">
        <v>265456.16200789949</v>
      </c>
      <c r="I27" s="6">
        <v>289051.78217063774</v>
      </c>
      <c r="J27" s="6">
        <v>1155682.3870394686</v>
      </c>
      <c r="K27" s="6">
        <v>1026013.9529378548</v>
      </c>
      <c r="L27" s="6">
        <v>1063811.1626640498</v>
      </c>
      <c r="M27" s="6">
        <v>1038336.1638988522</v>
      </c>
      <c r="N27" s="6">
        <v>465805.81992693455</v>
      </c>
      <c r="O27" s="6">
        <f t="shared" si="0"/>
        <v>8303662.582038153</v>
      </c>
    </row>
    <row r="28" spans="1:15" ht="24.95" customHeight="1" x14ac:dyDescent="0.25">
      <c r="A28" s="4">
        <v>16</v>
      </c>
      <c r="B28" s="5" t="s">
        <v>33</v>
      </c>
      <c r="C28" s="6">
        <v>310324.96851723106</v>
      </c>
      <c r="D28" s="6">
        <v>1187307.8578248669</v>
      </c>
      <c r="E28" s="6">
        <v>910158.50544573087</v>
      </c>
      <c r="F28" s="6">
        <v>797223.36649112043</v>
      </c>
      <c r="G28" s="6">
        <v>395514.7107457908</v>
      </c>
      <c r="H28" s="6">
        <v>318646.8000138544</v>
      </c>
      <c r="I28" s="6">
        <v>346970.38008194556</v>
      </c>
      <c r="J28" s="6">
        <v>1387251.633855615</v>
      </c>
      <c r="K28" s="6">
        <v>1231600.9558801795</v>
      </c>
      <c r="L28" s="6">
        <v>1276971.7615062555</v>
      </c>
      <c r="M28" s="6">
        <v>1246392.2233426415</v>
      </c>
      <c r="N28" s="6">
        <v>559141.41463075345</v>
      </c>
      <c r="O28" s="6">
        <f t="shared" si="0"/>
        <v>9967504.5783359874</v>
      </c>
    </row>
    <row r="29" spans="1:15" ht="24.95" customHeight="1" x14ac:dyDescent="0.25">
      <c r="A29" s="4">
        <v>17</v>
      </c>
      <c r="B29" s="5" t="s">
        <v>34</v>
      </c>
      <c r="C29" s="6">
        <v>101426.4344936407</v>
      </c>
      <c r="D29" s="6">
        <v>388059.01839243091</v>
      </c>
      <c r="E29" s="6">
        <v>297475.68322494009</v>
      </c>
      <c r="F29" s="6">
        <v>260564.027266538</v>
      </c>
      <c r="G29" s="6">
        <v>129269.80092000475</v>
      </c>
      <c r="H29" s="6">
        <v>104146.33712085232</v>
      </c>
      <c r="I29" s="6">
        <v>113403.59976435799</v>
      </c>
      <c r="J29" s="6">
        <v>453408.52732460632</v>
      </c>
      <c r="K29" s="6">
        <v>402535.74912374525</v>
      </c>
      <c r="L29" s="6">
        <v>417364.71717857127</v>
      </c>
      <c r="M29" s="6">
        <v>407370.11848669907</v>
      </c>
      <c r="N29" s="6">
        <v>182749.45884858351</v>
      </c>
      <c r="O29" s="6">
        <f t="shared" si="0"/>
        <v>3257773.4721449702</v>
      </c>
    </row>
    <row r="30" spans="1:15" ht="24.95" customHeight="1" x14ac:dyDescent="0.25">
      <c r="A30" s="4">
        <v>18</v>
      </c>
      <c r="B30" s="5" t="s">
        <v>35</v>
      </c>
      <c r="C30" s="6">
        <v>1048917.7702221754</v>
      </c>
      <c r="D30" s="6">
        <v>4013174.6947322278</v>
      </c>
      <c r="E30" s="6">
        <v>3076392.5785361808</v>
      </c>
      <c r="F30" s="6">
        <v>2694664.7572203018</v>
      </c>
      <c r="G30" s="6">
        <v>1336864.4181865372</v>
      </c>
      <c r="H30" s="6">
        <v>1077046.0802943897</v>
      </c>
      <c r="I30" s="6">
        <v>1172781.5494436659</v>
      </c>
      <c r="J30" s="6">
        <v>4688997.1421687426</v>
      </c>
      <c r="K30" s="6">
        <v>4162888.131812077</v>
      </c>
      <c r="L30" s="6">
        <v>4316244.2877729693</v>
      </c>
      <c r="M30" s="6">
        <v>4212883.5393992178</v>
      </c>
      <c r="N30" s="6">
        <v>1889932.8941389939</v>
      </c>
      <c r="O30" s="6">
        <f t="shared" si="0"/>
        <v>33690787.84392748</v>
      </c>
    </row>
    <row r="31" spans="1:15" ht="24.95" customHeight="1" x14ac:dyDescent="0.25">
      <c r="A31" s="4">
        <v>19</v>
      </c>
      <c r="B31" s="5" t="s">
        <v>36</v>
      </c>
      <c r="C31" s="6">
        <v>100171.3274505453</v>
      </c>
      <c r="D31" s="6">
        <v>383256.96053096122</v>
      </c>
      <c r="E31" s="6">
        <v>293794.55387213168</v>
      </c>
      <c r="F31" s="6">
        <v>257339.66324908807</v>
      </c>
      <c r="G31" s="6">
        <v>127670.14459368076</v>
      </c>
      <c r="H31" s="6">
        <v>102857.5724917342</v>
      </c>
      <c r="I31" s="6">
        <v>112000.28062485358</v>
      </c>
      <c r="J31" s="6">
        <v>447797.79833777295</v>
      </c>
      <c r="K31" s="6">
        <v>397554.54815434152</v>
      </c>
      <c r="L31" s="6">
        <v>412200.01432092336</v>
      </c>
      <c r="M31" s="6">
        <v>402329.09434529225</v>
      </c>
      <c r="N31" s="6">
        <v>180488.01552695013</v>
      </c>
      <c r="O31" s="6">
        <f t="shared" si="0"/>
        <v>3217459.9734982755</v>
      </c>
    </row>
    <row r="32" spans="1:15" ht="24.95" customHeight="1" x14ac:dyDescent="0.25">
      <c r="A32" s="4">
        <v>20</v>
      </c>
      <c r="B32" s="5" t="s">
        <v>37</v>
      </c>
      <c r="C32" s="6">
        <v>348059.26046732441</v>
      </c>
      <c r="D32" s="6">
        <v>1331679.8094466575</v>
      </c>
      <c r="E32" s="6">
        <v>1020830.1891631266</v>
      </c>
      <c r="F32" s="6">
        <v>894162.58283697441</v>
      </c>
      <c r="G32" s="6">
        <v>443607.73928019858</v>
      </c>
      <c r="H32" s="6">
        <v>357392.99384459073</v>
      </c>
      <c r="I32" s="6">
        <v>389160.60951338755</v>
      </c>
      <c r="J32" s="6">
        <v>1555935.9598712483</v>
      </c>
      <c r="K32" s="6">
        <v>1381358.7734907086</v>
      </c>
      <c r="L32" s="6">
        <v>1432246.4900946075</v>
      </c>
      <c r="M32" s="6">
        <v>1397948.6007255511</v>
      </c>
      <c r="N32" s="6">
        <v>627130.80485570873</v>
      </c>
      <c r="O32" s="6">
        <f t="shared" si="0"/>
        <v>11179513.813590083</v>
      </c>
    </row>
    <row r="33" spans="1:15" ht="24.95" customHeight="1" x14ac:dyDescent="0.25">
      <c r="A33" s="23" t="s">
        <v>15</v>
      </c>
      <c r="B33" s="24"/>
      <c r="C33" s="21">
        <f>SUM(C13:C32)</f>
        <v>4768499.7199460464</v>
      </c>
      <c r="D33" s="21">
        <f t="shared" ref="D33:O33" si="1">SUM(D13:D32)</f>
        <v>18244349.510707352</v>
      </c>
      <c r="E33" s="21">
        <f t="shared" si="1"/>
        <v>13985631.253140664</v>
      </c>
      <c r="F33" s="21">
        <f t="shared" si="1"/>
        <v>12250253.075064011</v>
      </c>
      <c r="G33" s="21">
        <f t="shared" si="1"/>
        <v>6077537.9964990569</v>
      </c>
      <c r="H33" s="21">
        <f t="shared" si="1"/>
        <v>4896374.2230860768</v>
      </c>
      <c r="I33" s="21">
        <f t="shared" si="1"/>
        <v>5331598.5760213211</v>
      </c>
      <c r="J33" s="21">
        <f t="shared" si="1"/>
        <v>21316715.374669846</v>
      </c>
      <c r="K33" s="21">
        <f t="shared" si="1"/>
        <v>18924963.857279249</v>
      </c>
      <c r="L33" s="21">
        <f t="shared" si="1"/>
        <v>19622138.419015031</v>
      </c>
      <c r="M33" s="21">
        <f t="shared" si="1"/>
        <v>19152248.677735072</v>
      </c>
      <c r="N33" s="21">
        <f t="shared" si="1"/>
        <v>8591850.3168362901</v>
      </c>
      <c r="O33" s="22">
        <f t="shared" si="1"/>
        <v>153162161.00000003</v>
      </c>
    </row>
    <row r="34" spans="1:15" hidden="1" x14ac:dyDescent="0.25">
      <c r="C34" s="12">
        <f>ISR!C31</f>
        <v>4768499.7199460464</v>
      </c>
      <c r="D34" s="12">
        <f>ISR!D31</f>
        <v>18244349.510707349</v>
      </c>
      <c r="E34" s="12">
        <f>ISR!E31</f>
        <v>13985631.253140664</v>
      </c>
      <c r="F34" s="12">
        <f>ISR!F31</f>
        <v>12250253.075064011</v>
      </c>
      <c r="G34" s="12">
        <f>ISR!G31</f>
        <v>6077537.996499056</v>
      </c>
      <c r="H34" s="12">
        <f>ISR!H31</f>
        <v>4896374.2230860768</v>
      </c>
      <c r="I34" s="12">
        <f>ISR!I31</f>
        <v>5331598.576021322</v>
      </c>
      <c r="J34" s="12">
        <f>ISR!J31</f>
        <v>21316715.374669846</v>
      </c>
      <c r="K34" s="12">
        <f>ISR!K31</f>
        <v>18924963.857279249</v>
      </c>
      <c r="L34" s="12">
        <f>ISR!L31</f>
        <v>19622138.419015028</v>
      </c>
      <c r="M34" s="12">
        <f>ISR!M31</f>
        <v>19152248.677735068</v>
      </c>
      <c r="N34" s="12">
        <f>ISR!N31</f>
        <v>8591850.3168362901</v>
      </c>
      <c r="O34" s="11">
        <v>151146869.17500001</v>
      </c>
    </row>
    <row r="35" spans="1:15" hidden="1" x14ac:dyDescent="0.25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hidden="1" x14ac:dyDescent="0.25"/>
    <row r="37" spans="1:15" hidden="1" x14ac:dyDescent="0.25"/>
    <row r="38" spans="1:15" hidden="1" x14ac:dyDescent="0.25"/>
    <row r="39" spans="1:15" hidden="1" x14ac:dyDescent="0.25"/>
    <row r="40" spans="1:15" hidden="1" x14ac:dyDescent="0.25"/>
  </sheetData>
  <mergeCells count="16">
    <mergeCell ref="A33:B33"/>
    <mergeCell ref="A7:O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  <mergeCell ref="M10:M12"/>
    <mergeCell ref="N10:N12"/>
    <mergeCell ref="O10:O12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8" zoomScaleNormal="100" workbookViewId="0">
      <selection activeCell="C7" sqref="C7:C28"/>
    </sheetView>
  </sheetViews>
  <sheetFormatPr baseColWidth="10" defaultRowHeight="15" x14ac:dyDescent="0.25"/>
  <cols>
    <col min="1" max="1" width="3.7109375" customWidth="1"/>
    <col min="2" max="3" width="18.5703125" customWidth="1"/>
    <col min="4" max="4" width="14.7109375" bestFit="1" customWidth="1"/>
    <col min="5" max="15" width="13.28515625" customWidth="1"/>
    <col min="16" max="16" width="14.28515625" customWidth="1"/>
  </cols>
  <sheetData>
    <row r="1" spans="1:16" x14ac:dyDescent="0.25">
      <c r="A1" s="25" t="s">
        <v>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4" spans="1:16" x14ac:dyDescent="0.25">
      <c r="A4" s="14" t="s">
        <v>1</v>
      </c>
      <c r="B4" s="26" t="s">
        <v>2</v>
      </c>
      <c r="C4" s="15"/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29" t="s">
        <v>13</v>
      </c>
      <c r="O4" s="29" t="s">
        <v>14</v>
      </c>
      <c r="P4" s="29" t="s">
        <v>15</v>
      </c>
    </row>
    <row r="5" spans="1:16" x14ac:dyDescent="0.25">
      <c r="A5" s="16" t="s">
        <v>16</v>
      </c>
      <c r="B5" s="27"/>
      <c r="C5" s="17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x14ac:dyDescent="0.25">
      <c r="A6" s="18" t="s">
        <v>17</v>
      </c>
      <c r="B6" s="28"/>
      <c r="C6" s="19" t="s">
        <v>39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24.95" customHeight="1" x14ac:dyDescent="0.25">
      <c r="A7" s="4">
        <v>1</v>
      </c>
      <c r="B7" s="5" t="s">
        <v>18</v>
      </c>
      <c r="C7" s="5">
        <f>ISR!P7</f>
        <v>1.8883966486259611</v>
      </c>
      <c r="D7" s="6">
        <f>$D$28*C7/100</f>
        <v>90048.188901199479</v>
      </c>
      <c r="E7" s="6">
        <f>$E$28*C7/100</f>
        <v>344525.68472380453</v>
      </c>
      <c r="F7" s="6">
        <f>$F$28*C7/100</f>
        <v>264104.19187349331</v>
      </c>
      <c r="G7" s="6">
        <f>$G$28*C7/100</f>
        <v>231333.36851770751</v>
      </c>
      <c r="H7" s="6">
        <f>$H$28*C7/100</f>
        <v>114768.02384485755</v>
      </c>
      <c r="I7" s="6">
        <f>$I$28*C7/100</f>
        <v>92462.966732942907</v>
      </c>
      <c r="J7" s="6">
        <f>$J$28*C7/100</f>
        <v>100681.72882777611</v>
      </c>
      <c r="K7" s="6">
        <f>$K$28*C7/100</f>
        <v>402544.13873240037</v>
      </c>
      <c r="L7" s="6">
        <f>$L$28*C7/100</f>
        <v>357378.38323453575</v>
      </c>
      <c r="M7" s="6">
        <f>$M$28*C7/100</f>
        <v>370543.80429342692</v>
      </c>
      <c r="N7" s="6">
        <f>$N$28*C7/100</f>
        <v>361670.42216685897</v>
      </c>
      <c r="O7" s="6">
        <f>$O$28*C7/100</f>
        <v>162248.21343809552</v>
      </c>
      <c r="P7" s="6">
        <f>SUM(D7:O7)</f>
        <v>2892309.115287099</v>
      </c>
    </row>
    <row r="8" spans="1:16" ht="24.95" customHeight="1" x14ac:dyDescent="0.25">
      <c r="A8" s="4">
        <v>2</v>
      </c>
      <c r="B8" s="5" t="s">
        <v>19</v>
      </c>
      <c r="C8" s="5">
        <f>ISR!P8</f>
        <v>0.17912927640528142</v>
      </c>
      <c r="D8" s="6">
        <f t="shared" ref="D8:D26" si="0">$D$28*C8/100</f>
        <v>8541.7790437272233</v>
      </c>
      <c r="E8" s="6">
        <f t="shared" ref="E8:E26" si="1">$E$28*C8/100</f>
        <v>32680.971263380576</v>
      </c>
      <c r="F8" s="6">
        <f t="shared" ref="F8:F26" si="2">$F$28*C8/100</f>
        <v>25052.360064461762</v>
      </c>
      <c r="G8" s="6">
        <f t="shared" ref="G8:G26" si="3">$G$28*C8/100</f>
        <v>21943.789691177899</v>
      </c>
      <c r="H8" s="6">
        <f t="shared" ref="H8:H26" si="4">$H$28*C8/100</f>
        <v>10886.649836384797</v>
      </c>
      <c r="I8" s="6">
        <f t="shared" ref="I8:I26" si="5">$I$28*C8/100</f>
        <v>8770.839715908809</v>
      </c>
      <c r="J8" s="6">
        <f t="shared" ref="J8:J26" si="6">$J$28*C8/100</f>
        <v>9550.4539500612827</v>
      </c>
      <c r="K8" s="6">
        <f t="shared" ref="K8:K26" si="7">$K$28*C8/100</f>
        <v>38184.478004019467</v>
      </c>
      <c r="L8" s="6">
        <f t="shared" ref="L8:L26" si="8">$L$28*C8/100</f>
        <v>33900.150817505353</v>
      </c>
      <c r="M8" s="6">
        <f t="shared" ref="M8:M26" si="9">$M$28*C8/100</f>
        <v>35148.994565224348</v>
      </c>
      <c r="N8" s="6">
        <f t="shared" ref="N8:N26" si="10">$N$28*C8/100</f>
        <v>34307.284471766907</v>
      </c>
      <c r="O8" s="6">
        <f t="shared" ref="O8:O26" si="11">$O$28*C8/100</f>
        <v>15390.519302373727</v>
      </c>
      <c r="P8" s="6">
        <f t="shared" ref="P8:P26" si="12">SUM(D8:O8)</f>
        <v>274358.27072599216</v>
      </c>
    </row>
    <row r="9" spans="1:16" ht="24.95" customHeight="1" x14ac:dyDescent="0.25">
      <c r="A9" s="4">
        <v>3</v>
      </c>
      <c r="B9" s="5" t="s">
        <v>20</v>
      </c>
      <c r="C9" s="5">
        <f>ISR!P9</f>
        <v>1.1096766053781044</v>
      </c>
      <c r="D9" s="6">
        <f t="shared" si="0"/>
        <v>52914.925819761709</v>
      </c>
      <c r="E9" s="6">
        <f t="shared" si="1"/>
        <v>202453.27832373409</v>
      </c>
      <c r="F9" s="6">
        <f t="shared" si="2"/>
        <v>155195.27813055058</v>
      </c>
      <c r="G9" s="6">
        <f t="shared" si="3"/>
        <v>135938.19247359718</v>
      </c>
      <c r="H9" s="6">
        <f t="shared" si="4"/>
        <v>67441.017330115181</v>
      </c>
      <c r="I9" s="6">
        <f t="shared" si="5"/>
        <v>54333.919265350116</v>
      </c>
      <c r="J9" s="6">
        <f t="shared" si="6"/>
        <v>59163.502090780763</v>
      </c>
      <c r="K9" s="6">
        <f t="shared" si="7"/>
        <v>236546.60354774882</v>
      </c>
      <c r="L9" s="6">
        <f t="shared" si="8"/>
        <v>210005.89650048953</v>
      </c>
      <c r="M9" s="6">
        <f t="shared" si="9"/>
        <v>217742.2795107188</v>
      </c>
      <c r="N9" s="6">
        <f t="shared" si="10"/>
        <v>212528.0229806634</v>
      </c>
      <c r="O9" s="6">
        <f t="shared" si="11"/>
        <v>95341.752935036842</v>
      </c>
      <c r="P9" s="6">
        <f t="shared" si="12"/>
        <v>1699604.6689085469</v>
      </c>
    </row>
    <row r="10" spans="1:16" ht="24.95" customHeight="1" x14ac:dyDescent="0.25">
      <c r="A10" s="4">
        <v>4</v>
      </c>
      <c r="B10" s="5" t="s">
        <v>21</v>
      </c>
      <c r="C10" s="5">
        <f>ISR!P10</f>
        <v>25.936357245446189</v>
      </c>
      <c r="D10" s="6">
        <f t="shared" si="0"/>
        <v>1236775.1226133078</v>
      </c>
      <c r="E10" s="6">
        <f t="shared" si="1"/>
        <v>4731919.6662048716</v>
      </c>
      <c r="F10" s="6">
        <f t="shared" si="2"/>
        <v>3627363.2848453349</v>
      </c>
      <c r="G10" s="6">
        <f t="shared" si="3"/>
        <v>3177269.4010198591</v>
      </c>
      <c r="H10" s="6">
        <f t="shared" si="4"/>
        <v>1576291.9664997279</v>
      </c>
      <c r="I10" s="6">
        <f t="shared" si="5"/>
        <v>1269941.1105735453</v>
      </c>
      <c r="J10" s="6">
        <f t="shared" si="6"/>
        <v>1382822.4535700118</v>
      </c>
      <c r="K10" s="6">
        <f t="shared" si="7"/>
        <v>5528779.4525693236</v>
      </c>
      <c r="L10" s="6">
        <f t="shared" si="8"/>
        <v>4908446.2345955186</v>
      </c>
      <c r="M10" s="6">
        <f t="shared" si="9"/>
        <v>5089267.9195516845</v>
      </c>
      <c r="N10" s="6">
        <f t="shared" si="10"/>
        <v>4967395.6375936111</v>
      </c>
      <c r="O10" s="6">
        <f t="shared" si="11"/>
        <v>2228412.9921686603</v>
      </c>
      <c r="P10" s="6">
        <f t="shared" si="12"/>
        <v>39724685.241805457</v>
      </c>
    </row>
    <row r="11" spans="1:16" ht="24.95" customHeight="1" x14ac:dyDescent="0.25">
      <c r="A11" s="4">
        <v>5</v>
      </c>
      <c r="B11" s="5" t="s">
        <v>22</v>
      </c>
      <c r="C11" s="5">
        <f>ISR!P11</f>
        <v>9.8707708783898536</v>
      </c>
      <c r="D11" s="6">
        <f t="shared" si="0"/>
        <v>470687.68169253611</v>
      </c>
      <c r="E11" s="6">
        <f t="shared" si="1"/>
        <v>1800857.9384545628</v>
      </c>
      <c r="F11" s="6">
        <f t="shared" si="2"/>
        <v>1380489.6168939986</v>
      </c>
      <c r="G11" s="6">
        <f t="shared" si="3"/>
        <v>1209194.4130624759</v>
      </c>
      <c r="H11" s="6">
        <f t="shared" si="4"/>
        <v>599899.85068150703</v>
      </c>
      <c r="I11" s="6">
        <f t="shared" si="5"/>
        <v>483309.88090936787</v>
      </c>
      <c r="J11" s="6">
        <f t="shared" si="6"/>
        <v>526269.87959456083</v>
      </c>
      <c r="K11" s="6">
        <f t="shared" si="7"/>
        <v>2104124.1334321634</v>
      </c>
      <c r="L11" s="6">
        <f t="shared" si="8"/>
        <v>1868039.8211701254</v>
      </c>
      <c r="M11" s="6">
        <f t="shared" si="9"/>
        <v>1936856.3247814826</v>
      </c>
      <c r="N11" s="6">
        <f t="shared" si="10"/>
        <v>1890474.585038679</v>
      </c>
      <c r="O11" s="6">
        <f t="shared" si="11"/>
        <v>848081.85898912291</v>
      </c>
      <c r="P11" s="6">
        <f t="shared" si="12"/>
        <v>15118285.984700581</v>
      </c>
    </row>
    <row r="12" spans="1:16" ht="24.95" customHeight="1" x14ac:dyDescent="0.25">
      <c r="A12" s="4">
        <v>6</v>
      </c>
      <c r="B12" s="5" t="s">
        <v>23</v>
      </c>
      <c r="C12" s="5">
        <f>ISR!P12</f>
        <v>2.0562508090075289</v>
      </c>
      <c r="D12" s="6">
        <f t="shared" si="0"/>
        <v>98052.314068912325</v>
      </c>
      <c r="E12" s="6">
        <f t="shared" si="1"/>
        <v>375149.58441208099</v>
      </c>
      <c r="F12" s="6">
        <f t="shared" si="2"/>
        <v>287579.6557875147</v>
      </c>
      <c r="G12" s="6">
        <f t="shared" si="3"/>
        <v>251895.92796147338</v>
      </c>
      <c r="H12" s="6">
        <f t="shared" si="4"/>
        <v>124969.4242207518</v>
      </c>
      <c r="I12" s="6">
        <f t="shared" si="5"/>
        <v>100681.73457424356</v>
      </c>
      <c r="J12" s="6">
        <f t="shared" si="6"/>
        <v>109631.03885247232</v>
      </c>
      <c r="K12" s="6">
        <f t="shared" si="7"/>
        <v>438325.13234548102</v>
      </c>
      <c r="L12" s="6">
        <f t="shared" si="8"/>
        <v>389144.72241968696</v>
      </c>
      <c r="M12" s="6">
        <f t="shared" si="9"/>
        <v>403480.37998557364</v>
      </c>
      <c r="N12" s="6">
        <f t="shared" si="10"/>
        <v>393818.26837906108</v>
      </c>
      <c r="O12" s="6">
        <f t="shared" si="11"/>
        <v>176669.99164866217</v>
      </c>
      <c r="P12" s="6">
        <f t="shared" si="12"/>
        <v>3149398.1746559143</v>
      </c>
    </row>
    <row r="13" spans="1:16" ht="24.95" customHeight="1" x14ac:dyDescent="0.25">
      <c r="A13" s="4">
        <v>7</v>
      </c>
      <c r="B13" s="5" t="s">
        <v>24</v>
      </c>
      <c r="C13" s="5">
        <f>ISR!P13</f>
        <v>1.07550325736563</v>
      </c>
      <c r="D13" s="6">
        <f t="shared" si="0"/>
        <v>51285.369815490674</v>
      </c>
      <c r="E13" s="6">
        <f t="shared" si="1"/>
        <v>196218.5732728279</v>
      </c>
      <c r="F13" s="6">
        <f t="shared" si="2"/>
        <v>150415.91969067341</v>
      </c>
      <c r="G13" s="6">
        <f t="shared" si="3"/>
        <v>131751.87085784669</v>
      </c>
      <c r="H13" s="6">
        <f t="shared" si="4"/>
        <v>65364.119119981195</v>
      </c>
      <c r="I13" s="6">
        <f t="shared" si="5"/>
        <v>52660.664262101818</v>
      </c>
      <c r="J13" s="6">
        <f t="shared" si="6"/>
        <v>57341.516354768864</v>
      </c>
      <c r="K13" s="6">
        <f t="shared" si="7"/>
        <v>229261.96821793425</v>
      </c>
      <c r="L13" s="6">
        <f t="shared" si="8"/>
        <v>203538.60274030649</v>
      </c>
      <c r="M13" s="6">
        <f t="shared" si="9"/>
        <v>211036.73786129936</v>
      </c>
      <c r="N13" s="6">
        <f t="shared" si="10"/>
        <v>205983.05838780646</v>
      </c>
      <c r="O13" s="6">
        <f t="shared" si="11"/>
        <v>92405.630025553502</v>
      </c>
      <c r="P13" s="6">
        <f t="shared" si="12"/>
        <v>1647264.0306065907</v>
      </c>
    </row>
    <row r="14" spans="1:16" ht="24.95" customHeight="1" x14ac:dyDescent="0.25">
      <c r="A14" s="4">
        <v>8</v>
      </c>
      <c r="B14" s="5" t="s">
        <v>25</v>
      </c>
      <c r="C14" s="5">
        <f>ISR!P14</f>
        <v>4.3864104020268506</v>
      </c>
      <c r="D14" s="6">
        <f t="shared" si="0"/>
        <v>209165.96773633463</v>
      </c>
      <c r="E14" s="6">
        <f t="shared" si="1"/>
        <v>800272.04471980198</v>
      </c>
      <c r="F14" s="6">
        <f t="shared" si="2"/>
        <v>613467.18407688034</v>
      </c>
      <c r="G14" s="6">
        <f t="shared" si="3"/>
        <v>537346.37515922193</v>
      </c>
      <c r="H14" s="6">
        <f t="shared" si="4"/>
        <v>266585.75886556885</v>
      </c>
      <c r="I14" s="6">
        <f t="shared" si="5"/>
        <v>214775.06824360907</v>
      </c>
      <c r="J14" s="6">
        <f t="shared" si="6"/>
        <v>233865.79453291473</v>
      </c>
      <c r="K14" s="6">
        <f t="shared" si="7"/>
        <v>935038.62056497519</v>
      </c>
      <c r="L14" s="6">
        <f t="shared" si="8"/>
        <v>830126.58321551885</v>
      </c>
      <c r="M14" s="6">
        <f t="shared" si="9"/>
        <v>860707.52071178216</v>
      </c>
      <c r="N14" s="6">
        <f t="shared" si="10"/>
        <v>840096.22822222102</v>
      </c>
      <c r="O14" s="6">
        <f t="shared" si="11"/>
        <v>376873.81602428394</v>
      </c>
      <c r="P14" s="6">
        <f t="shared" si="12"/>
        <v>6718320.9620731128</v>
      </c>
    </row>
    <row r="15" spans="1:16" ht="24.95" customHeight="1" x14ac:dyDescent="0.25">
      <c r="A15" s="4">
        <v>9</v>
      </c>
      <c r="B15" s="5" t="s">
        <v>26</v>
      </c>
      <c r="C15" s="5">
        <f>ISR!P15</f>
        <v>2.7171901079604977E-2</v>
      </c>
      <c r="D15" s="6">
        <f t="shared" si="0"/>
        <v>1295.6920268849801</v>
      </c>
      <c r="E15" s="6">
        <f t="shared" si="1"/>
        <v>4957.3366016667951</v>
      </c>
      <c r="F15" s="6">
        <f t="shared" si="2"/>
        <v>3800.161889461699</v>
      </c>
      <c r="G15" s="6">
        <f t="shared" si="3"/>
        <v>3328.6266475576599</v>
      </c>
      <c r="H15" s="6">
        <f t="shared" si="4"/>
        <v>1651.3826124841298</v>
      </c>
      <c r="I15" s="6">
        <f t="shared" si="5"/>
        <v>1330.4379603842256</v>
      </c>
      <c r="J15" s="6">
        <f t="shared" si="6"/>
        <v>1448.6966910381411</v>
      </c>
      <c r="K15" s="6">
        <f t="shared" si="7"/>
        <v>5792.1568150262356</v>
      </c>
      <c r="L15" s="6">
        <f t="shared" si="8"/>
        <v>5142.2724586509112</v>
      </c>
      <c r="M15" s="6">
        <f t="shared" si="9"/>
        <v>5331.7080409179271</v>
      </c>
      <c r="N15" s="6">
        <f t="shared" si="10"/>
        <v>5204.0300652341248</v>
      </c>
      <c r="O15" s="6">
        <f t="shared" si="11"/>
        <v>2334.5690689984835</v>
      </c>
      <c r="P15" s="6">
        <f t="shared" si="12"/>
        <v>41617.070878305312</v>
      </c>
    </row>
    <row r="16" spans="1:16" ht="24.95" customHeight="1" x14ac:dyDescent="0.25">
      <c r="A16" s="4">
        <v>10</v>
      </c>
      <c r="B16" s="5" t="s">
        <v>27</v>
      </c>
      <c r="C16" s="5">
        <f>ISR!P16</f>
        <v>1.766991862489202</v>
      </c>
      <c r="D16" s="6">
        <f t="shared" si="0"/>
        <v>84259.00201426704</v>
      </c>
      <c r="E16" s="6">
        <f t="shared" si="1"/>
        <v>322376.17121828737</v>
      </c>
      <c r="F16" s="6">
        <f t="shared" si="2"/>
        <v>247124.96616074216</v>
      </c>
      <c r="G16" s="6">
        <f t="shared" si="3"/>
        <v>216460.97497071431</v>
      </c>
      <c r="H16" s="6">
        <f t="shared" si="4"/>
        <v>107389.60183782761</v>
      </c>
      <c r="I16" s="6">
        <f t="shared" si="5"/>
        <v>86518.534078949859</v>
      </c>
      <c r="J16" s="6">
        <f t="shared" si="6"/>
        <v>94208.912978886918</v>
      </c>
      <c r="K16" s="6">
        <f t="shared" si="7"/>
        <v>376664.62602040084</v>
      </c>
      <c r="L16" s="6">
        <f t="shared" si="8"/>
        <v>334402.57133714692</v>
      </c>
      <c r="M16" s="6">
        <f t="shared" si="9"/>
        <v>346721.58911036293</v>
      </c>
      <c r="N16" s="6">
        <f t="shared" si="10"/>
        <v>338418.67561927444</v>
      </c>
      <c r="O16" s="6">
        <f t="shared" si="11"/>
        <v>151817.29593574998</v>
      </c>
      <c r="P16" s="6">
        <f t="shared" si="12"/>
        <v>2706362.9212826104</v>
      </c>
    </row>
    <row r="17" spans="1:16" ht="24.95" customHeight="1" x14ac:dyDescent="0.25">
      <c r="A17" s="4">
        <v>11</v>
      </c>
      <c r="B17" s="5" t="s">
        <v>28</v>
      </c>
      <c r="C17" s="5">
        <f>ISR!P17</f>
        <v>0.29756375172203542</v>
      </c>
      <c r="D17" s="6">
        <f t="shared" si="0"/>
        <v>14189.326667526208</v>
      </c>
      <c r="E17" s="6">
        <f t="shared" si="1"/>
        <v>54288.570881341606</v>
      </c>
      <c r="F17" s="6">
        <f t="shared" si="2"/>
        <v>41616.169058854874</v>
      </c>
      <c r="G17" s="6">
        <f t="shared" si="3"/>
        <v>36452.312645604485</v>
      </c>
      <c r="H17" s="6">
        <f t="shared" si="4"/>
        <v>18084.550074714814</v>
      </c>
      <c r="I17" s="6">
        <f t="shared" si="5"/>
        <v>14569.834836565593</v>
      </c>
      <c r="J17" s="6">
        <f t="shared" si="6"/>
        <v>15864.904749567662</v>
      </c>
      <c r="K17" s="6">
        <f t="shared" si="7"/>
        <v>63430.818012775533</v>
      </c>
      <c r="L17" s="6">
        <f t="shared" si="8"/>
        <v>56313.832465759355</v>
      </c>
      <c r="M17" s="6">
        <f t="shared" si="9"/>
        <v>58388.371247711999</v>
      </c>
      <c r="N17" s="6">
        <f t="shared" si="10"/>
        <v>56990.149704602387</v>
      </c>
      <c r="O17" s="6">
        <f t="shared" si="11"/>
        <v>25566.232145119648</v>
      </c>
      <c r="P17" s="6">
        <f t="shared" si="12"/>
        <v>455755.07249014411</v>
      </c>
    </row>
    <row r="18" spans="1:16" ht="24.95" customHeight="1" x14ac:dyDescent="0.25">
      <c r="A18" s="4">
        <v>12</v>
      </c>
      <c r="B18" s="5" t="s">
        <v>29</v>
      </c>
      <c r="C18" s="5">
        <f>ISR!P18</f>
        <v>2.4844975670002687</v>
      </c>
      <c r="D18" s="6">
        <f t="shared" si="0"/>
        <v>118473.25952447414</v>
      </c>
      <c r="E18" s="6">
        <f t="shared" si="1"/>
        <v>453280.41970854951</v>
      </c>
      <c r="F18" s="6">
        <f t="shared" si="2"/>
        <v>347472.66821390897</v>
      </c>
      <c r="G18" s="6">
        <f t="shared" si="3"/>
        <v>304357.23960134096</v>
      </c>
      <c r="H18" s="6">
        <f t="shared" si="4"/>
        <v>150996.2836565359</v>
      </c>
      <c r="I18" s="6">
        <f t="shared" si="5"/>
        <v>121650.29844380189</v>
      </c>
      <c r="J18" s="6">
        <f t="shared" si="6"/>
        <v>132463.43690347072</v>
      </c>
      <c r="K18" s="6">
        <f t="shared" si="7"/>
        <v>529613.2748480445</v>
      </c>
      <c r="L18" s="6">
        <f t="shared" si="8"/>
        <v>470190.26658978313</v>
      </c>
      <c r="M18" s="6">
        <f t="shared" si="9"/>
        <v>487511.55161385337</v>
      </c>
      <c r="N18" s="6">
        <f t="shared" si="10"/>
        <v>475837.15242416889</v>
      </c>
      <c r="O18" s="6">
        <f t="shared" si="11"/>
        <v>213464.31208210249</v>
      </c>
      <c r="P18" s="6">
        <f t="shared" si="12"/>
        <v>3805310.1636100342</v>
      </c>
    </row>
    <row r="19" spans="1:16" ht="24.95" customHeight="1" x14ac:dyDescent="0.25">
      <c r="A19" s="4">
        <v>13</v>
      </c>
      <c r="B19" s="8" t="s">
        <v>30</v>
      </c>
      <c r="C19" s="5">
        <f>ISR!P19</f>
        <v>4.671027160648535</v>
      </c>
      <c r="D19" s="6">
        <f t="shared" si="0"/>
        <v>222737.91707412913</v>
      </c>
      <c r="E19" s="6">
        <f t="shared" si="1"/>
        <v>852198.52092878835</v>
      </c>
      <c r="F19" s="6">
        <f t="shared" si="2"/>
        <v>653272.63442235044</v>
      </c>
      <c r="G19" s="6">
        <f t="shared" si="3"/>
        <v>572212.6483844223</v>
      </c>
      <c r="H19" s="6">
        <f t="shared" si="4"/>
        <v>283883.45051520574</v>
      </c>
      <c r="I19" s="6">
        <f t="shared" si="5"/>
        <v>228710.96984734436</v>
      </c>
      <c r="J19" s="6">
        <f t="shared" si="6"/>
        <v>249040.41758270646</v>
      </c>
      <c r="K19" s="6">
        <f t="shared" si="7"/>
        <v>995709.56490897061</v>
      </c>
      <c r="L19" s="6">
        <f t="shared" si="8"/>
        <v>883990.20191643236</v>
      </c>
      <c r="M19" s="6">
        <f t="shared" si="9"/>
        <v>916555.41505224304</v>
      </c>
      <c r="N19" s="6">
        <f t="shared" si="10"/>
        <v>894606.73761195492</v>
      </c>
      <c r="O19" s="6">
        <f t="shared" si="11"/>
        <v>401327.6619016903</v>
      </c>
      <c r="P19" s="6">
        <f t="shared" si="12"/>
        <v>7154246.1401462369</v>
      </c>
    </row>
    <row r="20" spans="1:16" ht="24.95" customHeight="1" x14ac:dyDescent="0.25">
      <c r="A20" s="4">
        <v>14</v>
      </c>
      <c r="B20" s="5" t="s">
        <v>31</v>
      </c>
      <c r="C20" s="5">
        <f>ISR!P20</f>
        <v>1.0197920780784486</v>
      </c>
      <c r="D20" s="6">
        <f t="shared" si="0"/>
        <v>48628.782387202795</v>
      </c>
      <c r="E20" s="6">
        <f t="shared" si="1"/>
        <v>186054.43100713775</v>
      </c>
      <c r="F20" s="6">
        <f t="shared" si="2"/>
        <v>142624.35958879217</v>
      </c>
      <c r="G20" s="6">
        <f t="shared" si="3"/>
        <v>124927.11040406434</v>
      </c>
      <c r="H20" s="6">
        <f t="shared" si="4"/>
        <v>61978.251030505038</v>
      </c>
      <c r="I20" s="6">
        <f t="shared" si="5"/>
        <v>49932.836440106992</v>
      </c>
      <c r="J20" s="6">
        <f t="shared" si="6"/>
        <v>54371.219913208821</v>
      </c>
      <c r="K20" s="6">
        <f t="shared" si="7"/>
        <v>217386.17469741378</v>
      </c>
      <c r="L20" s="6">
        <f t="shared" si="8"/>
        <v>192995.28219574335</v>
      </c>
      <c r="M20" s="6">
        <f t="shared" si="9"/>
        <v>200105.01314670299</v>
      </c>
      <c r="N20" s="6">
        <f t="shared" si="10"/>
        <v>195313.11478942668</v>
      </c>
      <c r="O20" s="6">
        <f t="shared" si="11"/>
        <v>87619.008891454578</v>
      </c>
      <c r="P20" s="6">
        <f t="shared" si="12"/>
        <v>1561935.5844917593</v>
      </c>
    </row>
    <row r="21" spans="1:16" ht="24.95" customHeight="1" x14ac:dyDescent="0.25">
      <c r="A21" s="4">
        <v>15</v>
      </c>
      <c r="B21" s="5" t="s">
        <v>32</v>
      </c>
      <c r="C21" s="5">
        <f>ISR!P21</f>
        <v>4.4077758748400484</v>
      </c>
      <c r="D21" s="6">
        <f t="shared" si="0"/>
        <v>210184.78024759711</v>
      </c>
      <c r="E21" s="6">
        <f t="shared" si="1"/>
        <v>804170.03625445697</v>
      </c>
      <c r="F21" s="6">
        <f t="shared" si="2"/>
        <v>616455.28032002412</v>
      </c>
      <c r="G21" s="6">
        <f t="shared" si="3"/>
        <v>539963.69964952255</v>
      </c>
      <c r="H21" s="6">
        <f t="shared" si="4"/>
        <v>267884.25359392265</v>
      </c>
      <c r="I21" s="6">
        <f t="shared" si="5"/>
        <v>215821.20174707496</v>
      </c>
      <c r="J21" s="6">
        <f t="shared" si="6"/>
        <v>235004.9157771834</v>
      </c>
      <c r="K21" s="6">
        <f t="shared" si="7"/>
        <v>939593.03759301687</v>
      </c>
      <c r="L21" s="6">
        <f t="shared" si="8"/>
        <v>834169.99122335331</v>
      </c>
      <c r="M21" s="6">
        <f t="shared" si="9"/>
        <v>864899.88336106495</v>
      </c>
      <c r="N21" s="6">
        <f t="shared" si="10"/>
        <v>844188.19670657848</v>
      </c>
      <c r="O21" s="6">
        <f t="shared" si="11"/>
        <v>378709.50546787831</v>
      </c>
      <c r="P21" s="6">
        <f t="shared" si="12"/>
        <v>6751044.7819416737</v>
      </c>
    </row>
    <row r="22" spans="1:16" ht="24.95" customHeight="1" x14ac:dyDescent="0.25">
      <c r="A22" s="4">
        <v>16</v>
      </c>
      <c r="B22" s="5" t="s">
        <v>33</v>
      </c>
      <c r="C22" s="5">
        <f>ISR!P22</f>
        <v>5.2719184131209236</v>
      </c>
      <c r="D22" s="6">
        <f t="shared" si="0"/>
        <v>251391.41476545527</v>
      </c>
      <c r="E22" s="6">
        <f t="shared" si="1"/>
        <v>961827.22120911779</v>
      </c>
      <c r="F22" s="6">
        <f t="shared" si="2"/>
        <v>737311.06922551722</v>
      </c>
      <c r="G22" s="6">
        <f t="shared" si="3"/>
        <v>645823.3475182117</v>
      </c>
      <c r="H22" s="6">
        <f t="shared" si="4"/>
        <v>320402.84470185422</v>
      </c>
      <c r="I22" s="6">
        <f t="shared" si="5"/>
        <v>258132.85424218143</v>
      </c>
      <c r="J22" s="6">
        <f t="shared" si="6"/>
        <v>281077.52704296104</v>
      </c>
      <c r="K22" s="6">
        <f t="shared" si="7"/>
        <v>1123799.8429097985</v>
      </c>
      <c r="L22" s="6">
        <f t="shared" si="8"/>
        <v>997708.65426838445</v>
      </c>
      <c r="M22" s="6">
        <f t="shared" si="9"/>
        <v>1034463.1283601281</v>
      </c>
      <c r="N22" s="6">
        <f t="shared" si="10"/>
        <v>1009690.9245682237</v>
      </c>
      <c r="O22" s="6">
        <f t="shared" si="11"/>
        <v>452955.3388810808</v>
      </c>
      <c r="P22" s="6">
        <f t="shared" si="12"/>
        <v>8074584.1676929137</v>
      </c>
    </row>
    <row r="23" spans="1:16" ht="24.95" customHeight="1" x14ac:dyDescent="0.25">
      <c r="A23" s="4">
        <v>17</v>
      </c>
      <c r="B23" s="5" t="s">
        <v>34</v>
      </c>
      <c r="C23" s="5">
        <f>ISR!P23</f>
        <v>1.5278432660135928</v>
      </c>
      <c r="D23" s="6">
        <f t="shared" si="0"/>
        <v>72855.201861072695</v>
      </c>
      <c r="E23" s="6">
        <f t="shared" si="1"/>
        <v>278745.06542732607</v>
      </c>
      <c r="F23" s="6">
        <f t="shared" si="2"/>
        <v>213678.52531060207</v>
      </c>
      <c r="G23" s="6">
        <f t="shared" si="3"/>
        <v>187164.66667698856</v>
      </c>
      <c r="H23" s="6">
        <f t="shared" si="4"/>
        <v>92855.255018928263</v>
      </c>
      <c r="I23" s="6">
        <f t="shared" si="5"/>
        <v>74808.923846245991</v>
      </c>
      <c r="J23" s="6">
        <f t="shared" si="6"/>
        <v>81458.469814618365</v>
      </c>
      <c r="K23" s="6">
        <f t="shared" si="7"/>
        <v>325686.00038717745</v>
      </c>
      <c r="L23" s="6">
        <f t="shared" si="8"/>
        <v>289143.78588894731</v>
      </c>
      <c r="M23" s="6">
        <f t="shared" si="9"/>
        <v>299795.52048278716</v>
      </c>
      <c r="N23" s="6">
        <f t="shared" si="10"/>
        <v>292616.34171295259</v>
      </c>
      <c r="O23" s="6">
        <f t="shared" si="11"/>
        <v>131270.0064917508</v>
      </c>
      <c r="P23" s="6">
        <f t="shared" si="12"/>
        <v>2340077.7629193976</v>
      </c>
    </row>
    <row r="24" spans="1:16" ht="24.95" customHeight="1" x14ac:dyDescent="0.25">
      <c r="A24" s="4">
        <v>18</v>
      </c>
      <c r="B24" s="5" t="s">
        <v>35</v>
      </c>
      <c r="C24" s="5">
        <f>ISR!P24</f>
        <v>22.898800771683302</v>
      </c>
      <c r="D24" s="6">
        <f t="shared" si="0"/>
        <v>1091929.2506687213</v>
      </c>
      <c r="E24" s="6">
        <f t="shared" si="1"/>
        <v>4177737.2465464533</v>
      </c>
      <c r="F24" s="6">
        <f t="shared" si="2"/>
        <v>3202541.837318955</v>
      </c>
      <c r="G24" s="6">
        <f t="shared" si="3"/>
        <v>2805161.0456859153</v>
      </c>
      <c r="H24" s="6">
        <f t="shared" si="4"/>
        <v>1391683.3176416715</v>
      </c>
      <c r="I24" s="6">
        <f t="shared" si="5"/>
        <v>1121210.9783805369</v>
      </c>
      <c r="J24" s="6">
        <f t="shared" si="6"/>
        <v>1220872.1358690264</v>
      </c>
      <c r="K24" s="6">
        <f t="shared" si="7"/>
        <v>4881272.1847124323</v>
      </c>
      <c r="L24" s="6">
        <f t="shared" si="8"/>
        <v>4333589.7697914466</v>
      </c>
      <c r="M24" s="6">
        <f t="shared" si="9"/>
        <v>4493234.3837141786</v>
      </c>
      <c r="N24" s="6">
        <f t="shared" si="10"/>
        <v>4385635.2680119025</v>
      </c>
      <c r="O24" s="6">
        <f t="shared" si="11"/>
        <v>1967430.6866535824</v>
      </c>
      <c r="P24" s="6">
        <f t="shared" si="12"/>
        <v>35072298.104994819</v>
      </c>
    </row>
    <row r="25" spans="1:16" ht="24.95" customHeight="1" x14ac:dyDescent="0.25">
      <c r="A25" s="4">
        <v>19</v>
      </c>
      <c r="B25" s="5" t="s">
        <v>36</v>
      </c>
      <c r="C25" s="5">
        <f>ISR!P25</f>
        <v>3.0324879038626524</v>
      </c>
      <c r="D25" s="6">
        <f t="shared" si="0"/>
        <v>144604.1772030883</v>
      </c>
      <c r="E25" s="6">
        <f t="shared" si="1"/>
        <v>553257.69205062534</v>
      </c>
      <c r="F25" s="6">
        <f t="shared" si="2"/>
        <v>424112.57603032532</v>
      </c>
      <c r="G25" s="6">
        <f t="shared" si="3"/>
        <v>371487.44269387872</v>
      </c>
      <c r="H25" s="6">
        <f t="shared" si="4"/>
        <v>184300.60459649045</v>
      </c>
      <c r="I25" s="6">
        <f t="shared" si="5"/>
        <v>148481.95604293421</v>
      </c>
      <c r="J25" s="6">
        <f t="shared" si="6"/>
        <v>161680.08190036</v>
      </c>
      <c r="K25" s="6">
        <f t="shared" si="7"/>
        <v>646426.81523769337</v>
      </c>
      <c r="L25" s="6">
        <f t="shared" si="8"/>
        <v>573897.23978237202</v>
      </c>
      <c r="M25" s="6">
        <f t="shared" si="9"/>
        <v>595038.97403581697</v>
      </c>
      <c r="N25" s="6">
        <f t="shared" si="10"/>
        <v>580789.62447001075</v>
      </c>
      <c r="O25" s="6">
        <f t="shared" si="11"/>
        <v>260546.82157604548</v>
      </c>
      <c r="P25" s="6">
        <f t="shared" si="12"/>
        <v>4644624.0056196414</v>
      </c>
    </row>
    <row r="26" spans="1:16" ht="24.95" customHeight="1" x14ac:dyDescent="0.25">
      <c r="A26" s="4">
        <v>20</v>
      </c>
      <c r="B26" s="5" t="s">
        <v>37</v>
      </c>
      <c r="C26" s="5">
        <f>ISR!P26</f>
        <v>6.0916343268159867</v>
      </c>
      <c r="D26" s="6">
        <f t="shared" si="0"/>
        <v>290479.56581435754</v>
      </c>
      <c r="E26" s="6">
        <f t="shared" si="1"/>
        <v>1111379.0574985335</v>
      </c>
      <c r="F26" s="6">
        <f t="shared" si="2"/>
        <v>851953.51423822145</v>
      </c>
      <c r="G26" s="6">
        <f t="shared" si="3"/>
        <v>746240.6214424303</v>
      </c>
      <c r="H26" s="6">
        <f t="shared" si="4"/>
        <v>370221.3908200211</v>
      </c>
      <c r="I26" s="6">
        <f t="shared" si="5"/>
        <v>298269.21294288104</v>
      </c>
      <c r="J26" s="6">
        <f t="shared" si="6"/>
        <v>324781.48902494722</v>
      </c>
      <c r="K26" s="6">
        <f t="shared" si="7"/>
        <v>1298536.3511130493</v>
      </c>
      <c r="L26" s="6">
        <f t="shared" si="8"/>
        <v>1152839.5946675416</v>
      </c>
      <c r="M26" s="6">
        <f t="shared" si="9"/>
        <v>1195308.9195880673</v>
      </c>
      <c r="N26" s="6">
        <f t="shared" si="10"/>
        <v>1166684.9548100703</v>
      </c>
      <c r="O26" s="6">
        <f t="shared" si="11"/>
        <v>523384.10320904752</v>
      </c>
      <c r="P26" s="6">
        <f t="shared" si="12"/>
        <v>9330078.7751691677</v>
      </c>
    </row>
    <row r="27" spans="1:16" ht="24.95" customHeight="1" x14ac:dyDescent="0.25">
      <c r="A27" s="23" t="s">
        <v>15</v>
      </c>
      <c r="B27" s="24"/>
      <c r="C27" s="20">
        <f>SUM(C7:C26)</f>
        <v>100</v>
      </c>
      <c r="D27" s="21">
        <f>SUM(D7:D26)</f>
        <v>4768499.7199460454</v>
      </c>
      <c r="E27" s="21">
        <f t="shared" ref="E27:P27" si="13">SUM(E7:E26)</f>
        <v>18244349.510707349</v>
      </c>
      <c r="F27" s="21">
        <f t="shared" si="13"/>
        <v>13985631.253140664</v>
      </c>
      <c r="G27" s="21">
        <f t="shared" si="13"/>
        <v>12250253.075064009</v>
      </c>
      <c r="H27" s="21">
        <f t="shared" si="13"/>
        <v>6077537.9964990551</v>
      </c>
      <c r="I27" s="21">
        <f t="shared" si="13"/>
        <v>4896374.2230860777</v>
      </c>
      <c r="J27" s="21">
        <f t="shared" si="13"/>
        <v>5331598.576021323</v>
      </c>
      <c r="K27" s="21">
        <f t="shared" si="13"/>
        <v>21316715.374669842</v>
      </c>
      <c r="L27" s="21">
        <f t="shared" si="13"/>
        <v>18924963.857279245</v>
      </c>
      <c r="M27" s="21">
        <f t="shared" si="13"/>
        <v>19622138.419015028</v>
      </c>
      <c r="N27" s="21">
        <f t="shared" si="13"/>
        <v>19152248.677735068</v>
      </c>
      <c r="O27" s="21">
        <f t="shared" si="13"/>
        <v>8591850.3168362901</v>
      </c>
      <c r="P27" s="22">
        <f t="shared" si="13"/>
        <v>153162161</v>
      </c>
    </row>
    <row r="28" spans="1:16" x14ac:dyDescent="0.25">
      <c r="D28" s="12">
        <f>ISR!C31</f>
        <v>4768499.7199460464</v>
      </c>
      <c r="E28" s="12">
        <f>ISR!D31</f>
        <v>18244349.510707349</v>
      </c>
      <c r="F28" s="12">
        <f>ISR!E31</f>
        <v>13985631.253140664</v>
      </c>
      <c r="G28" s="12">
        <f>ISR!F31</f>
        <v>12250253.075064011</v>
      </c>
      <c r="H28" s="12">
        <f>ISR!G31</f>
        <v>6077537.996499056</v>
      </c>
      <c r="I28" s="12">
        <f>ISR!H31</f>
        <v>4896374.2230860768</v>
      </c>
      <c r="J28" s="12">
        <f>ISR!I31</f>
        <v>5331598.576021322</v>
      </c>
      <c r="K28" s="12">
        <f>ISR!J31</f>
        <v>21316715.374669846</v>
      </c>
      <c r="L28" s="12">
        <f>ISR!K31</f>
        <v>18924963.857279249</v>
      </c>
      <c r="M28" s="12">
        <f>ISR!L31</f>
        <v>19622138.419015028</v>
      </c>
      <c r="N28" s="12">
        <f>ISR!M31</f>
        <v>19152248.677735068</v>
      </c>
      <c r="O28" s="12">
        <f>ISR!N31</f>
        <v>8591850.3168362901</v>
      </c>
      <c r="P28" s="11">
        <v>151146869.17500001</v>
      </c>
    </row>
    <row r="29" spans="1:16" x14ac:dyDescent="0.25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</sheetData>
  <mergeCells count="16">
    <mergeCell ref="A27:B27"/>
    <mergeCell ref="A1:P2"/>
    <mergeCell ref="B4:B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A12" zoomScaleNormal="100" workbookViewId="0">
      <selection activeCell="P35" sqref="P35"/>
    </sheetView>
  </sheetViews>
  <sheetFormatPr baseColWidth="10" defaultRowHeight="15" x14ac:dyDescent="0.25"/>
  <cols>
    <col min="1" max="1" width="3.7109375" customWidth="1"/>
    <col min="2" max="2" width="18.5703125" customWidth="1"/>
    <col min="3" max="3" width="15.28515625" bestFit="1" customWidth="1"/>
    <col min="4" max="14" width="13.28515625" customWidth="1"/>
    <col min="15" max="15" width="14.28515625" customWidth="1"/>
  </cols>
  <sheetData>
    <row r="1" spans="1:16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6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4" spans="1:16" x14ac:dyDescent="0.25">
      <c r="A4" s="1" t="s">
        <v>1</v>
      </c>
      <c r="B4" s="32" t="s">
        <v>2</v>
      </c>
      <c r="C4" s="35" t="s">
        <v>3</v>
      </c>
      <c r="D4" s="35" t="s">
        <v>4</v>
      </c>
      <c r="E4" s="35" t="s">
        <v>5</v>
      </c>
      <c r="F4" s="35" t="s">
        <v>6</v>
      </c>
      <c r="G4" s="35" t="s">
        <v>7</v>
      </c>
      <c r="H4" s="35" t="s">
        <v>8</v>
      </c>
      <c r="I4" s="35" t="s">
        <v>9</v>
      </c>
      <c r="J4" s="35" t="s">
        <v>10</v>
      </c>
      <c r="K4" s="35" t="s">
        <v>11</v>
      </c>
      <c r="L4" s="35" t="s">
        <v>12</v>
      </c>
      <c r="M4" s="35" t="s">
        <v>13</v>
      </c>
      <c r="N4" s="35" t="s">
        <v>14</v>
      </c>
      <c r="O4" s="35" t="s">
        <v>15</v>
      </c>
    </row>
    <row r="5" spans="1:16" x14ac:dyDescent="0.25">
      <c r="A5" s="2" t="s">
        <v>16</v>
      </c>
      <c r="B5" s="33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6" x14ac:dyDescent="0.25">
      <c r="A6" s="3" t="s">
        <v>17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6" ht="24.95" customHeight="1" x14ac:dyDescent="0.25">
      <c r="A7" s="4">
        <v>1</v>
      </c>
      <c r="B7" s="5" t="s">
        <v>18</v>
      </c>
      <c r="C7" s="6">
        <v>6983</v>
      </c>
      <c r="D7" s="6">
        <v>1920441</v>
      </c>
      <c r="E7" s="6">
        <v>254218</v>
      </c>
      <c r="F7" s="6">
        <v>208763</v>
      </c>
      <c r="G7" s="6">
        <v>55691</v>
      </c>
      <c r="H7" s="7">
        <v>373148</v>
      </c>
      <c r="I7" s="6">
        <v>8451</v>
      </c>
      <c r="J7" s="6">
        <v>0</v>
      </c>
      <c r="K7" s="6">
        <v>518067</v>
      </c>
      <c r="L7" s="6">
        <v>413916</v>
      </c>
      <c r="M7" s="6">
        <v>433478</v>
      </c>
      <c r="N7" s="6">
        <v>408455</v>
      </c>
      <c r="O7" s="6">
        <f>SUM(C7:N7)</f>
        <v>4601611</v>
      </c>
      <c r="P7">
        <f>O7/$O$27*100</f>
        <v>1.8883966486259611</v>
      </c>
    </row>
    <row r="8" spans="1:16" ht="24.95" customHeight="1" x14ac:dyDescent="0.25">
      <c r="A8" s="4">
        <v>2</v>
      </c>
      <c r="B8" s="5" t="s">
        <v>19</v>
      </c>
      <c r="C8" s="6">
        <v>0</v>
      </c>
      <c r="D8" s="6">
        <v>30433</v>
      </c>
      <c r="E8" s="6">
        <v>0</v>
      </c>
      <c r="F8" s="6">
        <v>7430</v>
      </c>
      <c r="G8" s="6">
        <v>17386</v>
      </c>
      <c r="H8" s="7">
        <v>17357</v>
      </c>
      <c r="I8" s="6">
        <v>3634</v>
      </c>
      <c r="J8" s="6">
        <v>7268</v>
      </c>
      <c r="K8" s="6">
        <v>171878</v>
      </c>
      <c r="L8" s="6">
        <v>170846</v>
      </c>
      <c r="M8" s="6">
        <v>0</v>
      </c>
      <c r="N8" s="6">
        <v>10267</v>
      </c>
      <c r="O8" s="6">
        <f t="shared" ref="O8:O26" si="0">SUM(C8:N8)</f>
        <v>436499</v>
      </c>
      <c r="P8">
        <f t="shared" ref="P8:P26" si="1">O8/$O$27*100</f>
        <v>0.17912927640528142</v>
      </c>
    </row>
    <row r="9" spans="1:16" ht="24.95" customHeight="1" x14ac:dyDescent="0.25">
      <c r="A9" s="4">
        <v>3</v>
      </c>
      <c r="B9" s="5" t="s">
        <v>20</v>
      </c>
      <c r="C9" s="6">
        <v>214507</v>
      </c>
      <c r="D9" s="6">
        <v>680995</v>
      </c>
      <c r="E9" s="6">
        <v>197978</v>
      </c>
      <c r="F9" s="6">
        <v>200668</v>
      </c>
      <c r="G9" s="6">
        <v>354574</v>
      </c>
      <c r="H9" s="7">
        <v>257994</v>
      </c>
      <c r="I9" s="6">
        <v>5725</v>
      </c>
      <c r="J9" s="6">
        <v>263026</v>
      </c>
      <c r="K9" s="6">
        <v>312032</v>
      </c>
      <c r="L9" s="6">
        <v>188272</v>
      </c>
      <c r="M9" s="6">
        <v>14579</v>
      </c>
      <c r="N9" s="6">
        <v>13690</v>
      </c>
      <c r="O9" s="6">
        <f t="shared" si="0"/>
        <v>2704040</v>
      </c>
      <c r="P9">
        <f t="shared" si="1"/>
        <v>1.1096766053781044</v>
      </c>
    </row>
    <row r="10" spans="1:16" ht="24.95" customHeight="1" x14ac:dyDescent="0.25">
      <c r="A10" s="4">
        <v>4</v>
      </c>
      <c r="B10" s="5" t="s">
        <v>21</v>
      </c>
      <c r="C10" s="6">
        <v>169286</v>
      </c>
      <c r="D10" s="6">
        <v>14618094</v>
      </c>
      <c r="E10" s="6">
        <v>7087929</v>
      </c>
      <c r="F10" s="6">
        <v>120152</v>
      </c>
      <c r="G10" s="6">
        <v>131477</v>
      </c>
      <c r="H10" s="7">
        <v>128373</v>
      </c>
      <c r="I10" s="6">
        <v>0</v>
      </c>
      <c r="J10" s="6">
        <v>15460684</v>
      </c>
      <c r="K10" s="6">
        <v>9203706</v>
      </c>
      <c r="L10" s="6">
        <v>4271930</v>
      </c>
      <c r="M10" s="6">
        <v>8120497</v>
      </c>
      <c r="N10" s="6">
        <v>3889121</v>
      </c>
      <c r="O10" s="6">
        <f t="shared" si="0"/>
        <v>63201249</v>
      </c>
      <c r="P10">
        <f t="shared" si="1"/>
        <v>25.936357245446189</v>
      </c>
    </row>
    <row r="11" spans="1:16" ht="24.95" customHeight="1" x14ac:dyDescent="0.25">
      <c r="A11" s="4">
        <v>5</v>
      </c>
      <c r="B11" s="5" t="s">
        <v>22</v>
      </c>
      <c r="C11" s="6">
        <v>0</v>
      </c>
      <c r="D11" s="6">
        <v>742007</v>
      </c>
      <c r="E11" s="6">
        <v>1227556</v>
      </c>
      <c r="F11" s="6">
        <v>991590</v>
      </c>
      <c r="G11" s="6">
        <v>665678</v>
      </c>
      <c r="H11" s="7">
        <v>0</v>
      </c>
      <c r="I11" s="6">
        <v>2225859</v>
      </c>
      <c r="J11" s="6">
        <v>2313544</v>
      </c>
      <c r="K11" s="6">
        <v>2372057</v>
      </c>
      <c r="L11" s="6">
        <v>4753435</v>
      </c>
      <c r="M11" s="6">
        <v>5043378</v>
      </c>
      <c r="N11" s="6">
        <v>3717813</v>
      </c>
      <c r="O11" s="6">
        <f t="shared" si="0"/>
        <v>24052917</v>
      </c>
      <c r="P11">
        <f t="shared" si="1"/>
        <v>9.8707708783898536</v>
      </c>
    </row>
    <row r="12" spans="1:16" ht="24.95" customHeight="1" x14ac:dyDescent="0.25">
      <c r="A12" s="4">
        <v>6</v>
      </c>
      <c r="B12" s="5" t="s">
        <v>23</v>
      </c>
      <c r="C12" s="6">
        <v>170591</v>
      </c>
      <c r="D12" s="6">
        <v>1230231</v>
      </c>
      <c r="E12" s="6">
        <v>18327</v>
      </c>
      <c r="F12" s="6">
        <v>481997</v>
      </c>
      <c r="G12" s="6">
        <v>321633</v>
      </c>
      <c r="H12" s="7">
        <v>307583</v>
      </c>
      <c r="I12" s="6">
        <v>319719</v>
      </c>
      <c r="J12" s="6">
        <v>386186</v>
      </c>
      <c r="K12" s="6">
        <v>334854</v>
      </c>
      <c r="L12" s="6">
        <v>669954</v>
      </c>
      <c r="M12" s="6">
        <v>351940</v>
      </c>
      <c r="N12" s="6">
        <v>417620</v>
      </c>
      <c r="O12" s="6">
        <f t="shared" si="0"/>
        <v>5010635</v>
      </c>
      <c r="P12">
        <f t="shared" si="1"/>
        <v>2.0562508090075289</v>
      </c>
    </row>
    <row r="13" spans="1:16" ht="24.95" customHeight="1" x14ac:dyDescent="0.25">
      <c r="A13" s="4">
        <v>7</v>
      </c>
      <c r="B13" s="5" t="s">
        <v>24</v>
      </c>
      <c r="C13" s="6">
        <v>75070</v>
      </c>
      <c r="D13" s="6">
        <v>0</v>
      </c>
      <c r="E13" s="6">
        <v>0</v>
      </c>
      <c r="F13" s="6">
        <v>0</v>
      </c>
      <c r="G13" s="6">
        <v>0</v>
      </c>
      <c r="H13" s="7">
        <v>0</v>
      </c>
      <c r="I13" s="6">
        <v>0</v>
      </c>
      <c r="J13" s="6">
        <v>1192159</v>
      </c>
      <c r="K13" s="6">
        <v>134343</v>
      </c>
      <c r="L13" s="6">
        <v>1119872</v>
      </c>
      <c r="M13" s="6">
        <v>0</v>
      </c>
      <c r="N13" s="6">
        <v>99323</v>
      </c>
      <c r="O13" s="6">
        <f t="shared" si="0"/>
        <v>2620767</v>
      </c>
      <c r="P13">
        <f t="shared" si="1"/>
        <v>1.07550325736563</v>
      </c>
    </row>
    <row r="14" spans="1:16" ht="24.95" customHeight="1" x14ac:dyDescent="0.25">
      <c r="A14" s="4">
        <v>8</v>
      </c>
      <c r="B14" s="5" t="s">
        <v>25</v>
      </c>
      <c r="C14" s="6">
        <v>315716</v>
      </c>
      <c r="D14" s="6">
        <v>1256791</v>
      </c>
      <c r="E14" s="6">
        <v>1030412</v>
      </c>
      <c r="F14" s="6">
        <v>376918</v>
      </c>
      <c r="G14" s="6">
        <v>433925</v>
      </c>
      <c r="H14" s="7">
        <v>787785</v>
      </c>
      <c r="I14" s="6">
        <v>2537199</v>
      </c>
      <c r="J14" s="6">
        <v>29730</v>
      </c>
      <c r="K14" s="6">
        <v>779772</v>
      </c>
      <c r="L14" s="6">
        <v>29898</v>
      </c>
      <c r="M14" s="6">
        <v>2720862</v>
      </c>
      <c r="N14" s="6">
        <v>389718</v>
      </c>
      <c r="O14" s="6">
        <f t="shared" si="0"/>
        <v>10688726</v>
      </c>
      <c r="P14">
        <f t="shared" si="1"/>
        <v>4.3864104020268506</v>
      </c>
    </row>
    <row r="15" spans="1:16" ht="24.95" customHeight="1" x14ac:dyDescent="0.25">
      <c r="A15" s="4">
        <v>9</v>
      </c>
      <c r="B15" s="5" t="s">
        <v>26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  <c r="I15" s="6">
        <v>26684</v>
      </c>
      <c r="J15" s="6">
        <v>8806</v>
      </c>
      <c r="K15" s="6">
        <v>4717</v>
      </c>
      <c r="L15" s="6">
        <v>-1024</v>
      </c>
      <c r="M15" s="6">
        <v>8799</v>
      </c>
      <c r="N15" s="6">
        <v>18230</v>
      </c>
      <c r="O15" s="6">
        <f t="shared" si="0"/>
        <v>66212</v>
      </c>
      <c r="P15">
        <f t="shared" si="1"/>
        <v>2.7171901079604977E-2</v>
      </c>
    </row>
    <row r="16" spans="1:16" ht="24.95" customHeight="1" x14ac:dyDescent="0.25">
      <c r="A16" s="4">
        <v>10</v>
      </c>
      <c r="B16" s="5" t="s">
        <v>27</v>
      </c>
      <c r="C16" s="6">
        <v>248113</v>
      </c>
      <c r="D16" s="6">
        <v>0</v>
      </c>
      <c r="E16" s="6">
        <v>0</v>
      </c>
      <c r="F16" s="6">
        <v>0</v>
      </c>
      <c r="G16" s="6">
        <v>0</v>
      </c>
      <c r="H16" s="7">
        <v>-16369</v>
      </c>
      <c r="I16" s="6">
        <v>0</v>
      </c>
      <c r="J16" s="6">
        <v>0</v>
      </c>
      <c r="K16" s="6">
        <v>62612</v>
      </c>
      <c r="L16" s="6">
        <v>1211620</v>
      </c>
      <c r="M16" s="6">
        <v>2288760</v>
      </c>
      <c r="N16" s="6">
        <v>511038</v>
      </c>
      <c r="O16" s="6">
        <f t="shared" si="0"/>
        <v>4305774</v>
      </c>
      <c r="P16">
        <f t="shared" si="1"/>
        <v>1.766991862489202</v>
      </c>
    </row>
    <row r="17" spans="1:16" ht="24.95" customHeight="1" x14ac:dyDescent="0.25">
      <c r="A17" s="4">
        <v>11</v>
      </c>
      <c r="B17" s="5" t="s">
        <v>28</v>
      </c>
      <c r="C17" s="6">
        <v>31433</v>
      </c>
      <c r="D17" s="6">
        <v>9637</v>
      </c>
      <c r="E17" s="6">
        <v>22504</v>
      </c>
      <c r="F17" s="6">
        <v>496094</v>
      </c>
      <c r="G17" s="6">
        <v>8883</v>
      </c>
      <c r="H17" s="7">
        <v>49140</v>
      </c>
      <c r="I17" s="6">
        <v>20815</v>
      </c>
      <c r="J17" s="6">
        <v>9890</v>
      </c>
      <c r="K17" s="6">
        <v>31238</v>
      </c>
      <c r="L17" s="6">
        <v>16669</v>
      </c>
      <c r="M17" s="6">
        <v>9843</v>
      </c>
      <c r="N17" s="6">
        <v>18952</v>
      </c>
      <c r="O17" s="6">
        <f t="shared" si="0"/>
        <v>725098</v>
      </c>
      <c r="P17">
        <f t="shared" si="1"/>
        <v>0.29756375172203542</v>
      </c>
    </row>
    <row r="18" spans="1:16" ht="24.95" customHeight="1" x14ac:dyDescent="0.25">
      <c r="A18" s="4">
        <v>12</v>
      </c>
      <c r="B18" s="5" t="s">
        <v>29</v>
      </c>
      <c r="C18" s="6">
        <v>6370</v>
      </c>
      <c r="D18" s="6">
        <v>3080</v>
      </c>
      <c r="E18" s="6">
        <v>319144</v>
      </c>
      <c r="F18" s="6">
        <v>1026789</v>
      </c>
      <c r="G18" s="6">
        <v>0</v>
      </c>
      <c r="H18" s="7">
        <v>-67059</v>
      </c>
      <c r="I18" s="6">
        <v>0</v>
      </c>
      <c r="J18" s="6">
        <v>738631</v>
      </c>
      <c r="K18" s="6">
        <v>2672462</v>
      </c>
      <c r="L18" s="6">
        <v>451782</v>
      </c>
      <c r="M18" s="6">
        <v>902979</v>
      </c>
      <c r="N18" s="6">
        <v>1</v>
      </c>
      <c r="O18" s="6">
        <f t="shared" si="0"/>
        <v>6054179</v>
      </c>
      <c r="P18">
        <f t="shared" si="1"/>
        <v>2.4844975670002687</v>
      </c>
    </row>
    <row r="19" spans="1:16" ht="24.95" customHeight="1" x14ac:dyDescent="0.25">
      <c r="A19" s="4">
        <v>13</v>
      </c>
      <c r="B19" s="8" t="s">
        <v>30</v>
      </c>
      <c r="C19" s="6">
        <v>1851064</v>
      </c>
      <c r="D19" s="6">
        <v>474810</v>
      </c>
      <c r="E19" s="6">
        <v>2145515</v>
      </c>
      <c r="F19" s="6">
        <v>461112</v>
      </c>
      <c r="G19" s="6">
        <v>715464</v>
      </c>
      <c r="H19" s="7">
        <v>-127749</v>
      </c>
      <c r="I19" s="6">
        <v>91078</v>
      </c>
      <c r="J19" s="6">
        <v>1382816</v>
      </c>
      <c r="K19" s="6">
        <v>1050200</v>
      </c>
      <c r="L19" s="6">
        <v>2180124</v>
      </c>
      <c r="M19" s="6">
        <v>689915</v>
      </c>
      <c r="N19" s="6">
        <v>467926</v>
      </c>
      <c r="O19" s="6">
        <f t="shared" si="0"/>
        <v>11382275</v>
      </c>
      <c r="P19">
        <f t="shared" si="1"/>
        <v>4.671027160648535</v>
      </c>
    </row>
    <row r="20" spans="1:16" ht="24.95" customHeight="1" x14ac:dyDescent="0.25">
      <c r="A20" s="4">
        <v>14</v>
      </c>
      <c r="B20" s="5" t="s">
        <v>31</v>
      </c>
      <c r="C20" s="6">
        <v>488452</v>
      </c>
      <c r="D20" s="6">
        <v>201050</v>
      </c>
      <c r="E20" s="6">
        <v>205923</v>
      </c>
      <c r="F20" s="6">
        <v>9303</v>
      </c>
      <c r="G20" s="6">
        <v>174053</v>
      </c>
      <c r="H20" s="7">
        <v>406699</v>
      </c>
      <c r="I20" s="6">
        <v>299948</v>
      </c>
      <c r="J20" s="6">
        <v>10671</v>
      </c>
      <c r="K20" s="6">
        <v>191675</v>
      </c>
      <c r="L20" s="6">
        <v>173511</v>
      </c>
      <c r="M20" s="6">
        <v>313055</v>
      </c>
      <c r="N20" s="6">
        <v>10671</v>
      </c>
      <c r="O20" s="6">
        <f t="shared" si="0"/>
        <v>2485011</v>
      </c>
      <c r="P20">
        <f t="shared" si="1"/>
        <v>1.0197920780784486</v>
      </c>
    </row>
    <row r="21" spans="1:16" ht="24.95" customHeight="1" x14ac:dyDescent="0.25">
      <c r="A21" s="4">
        <v>15</v>
      </c>
      <c r="B21" s="5" t="s">
        <v>32</v>
      </c>
      <c r="C21" s="6">
        <v>1101491</v>
      </c>
      <c r="D21" s="6">
        <v>325064</v>
      </c>
      <c r="E21" s="6">
        <v>2081891</v>
      </c>
      <c r="F21" s="6">
        <v>504918</v>
      </c>
      <c r="G21" s="6">
        <v>11059</v>
      </c>
      <c r="H21" s="7">
        <v>239668</v>
      </c>
      <c r="I21" s="6">
        <v>605140</v>
      </c>
      <c r="J21" s="6">
        <v>1363430</v>
      </c>
      <c r="K21" s="6">
        <v>2892748</v>
      </c>
      <c r="L21" s="6">
        <v>206805</v>
      </c>
      <c r="M21" s="6">
        <v>260013</v>
      </c>
      <c r="N21" s="6">
        <v>1148562</v>
      </c>
      <c r="O21" s="6">
        <f t="shared" si="0"/>
        <v>10740789</v>
      </c>
      <c r="P21">
        <f t="shared" si="1"/>
        <v>4.4077758748400484</v>
      </c>
    </row>
    <row r="22" spans="1:16" ht="24.95" customHeight="1" x14ac:dyDescent="0.25">
      <c r="A22" s="4">
        <v>16</v>
      </c>
      <c r="B22" s="5" t="s">
        <v>33</v>
      </c>
      <c r="C22" s="6">
        <v>0</v>
      </c>
      <c r="D22" s="6">
        <v>0</v>
      </c>
      <c r="E22" s="6">
        <v>2774134</v>
      </c>
      <c r="F22" s="6">
        <v>1017271</v>
      </c>
      <c r="G22" s="6">
        <v>3563418</v>
      </c>
      <c r="H22" s="7">
        <v>1753292</v>
      </c>
      <c r="I22" s="6">
        <v>924807</v>
      </c>
      <c r="J22" s="6">
        <v>920986</v>
      </c>
      <c r="K22" s="6">
        <v>0</v>
      </c>
      <c r="L22" s="6">
        <v>974437</v>
      </c>
      <c r="M22" s="6">
        <v>918171</v>
      </c>
      <c r="N22" s="6">
        <v>0</v>
      </c>
      <c r="O22" s="6">
        <f t="shared" si="0"/>
        <v>12846516</v>
      </c>
      <c r="P22">
        <f t="shared" si="1"/>
        <v>5.2719184131209236</v>
      </c>
    </row>
    <row r="23" spans="1:16" ht="24.95" customHeight="1" x14ac:dyDescent="0.25">
      <c r="A23" s="4">
        <v>17</v>
      </c>
      <c r="B23" s="5" t="s">
        <v>34</v>
      </c>
      <c r="C23" s="6">
        <v>308076</v>
      </c>
      <c r="D23" s="6">
        <v>794468</v>
      </c>
      <c r="E23" s="6">
        <v>446692</v>
      </c>
      <c r="F23" s="6">
        <v>0</v>
      </c>
      <c r="G23" s="6">
        <v>0</v>
      </c>
      <c r="H23" s="7">
        <v>1431894</v>
      </c>
      <c r="I23" s="6">
        <v>0</v>
      </c>
      <c r="J23" s="6">
        <v>599039</v>
      </c>
      <c r="K23" s="6">
        <v>0</v>
      </c>
      <c r="L23" s="6">
        <v>-2280</v>
      </c>
      <c r="M23" s="6">
        <v>145132</v>
      </c>
      <c r="N23" s="6">
        <v>0</v>
      </c>
      <c r="O23" s="6">
        <f t="shared" si="0"/>
        <v>3723021</v>
      </c>
      <c r="P23">
        <f t="shared" si="1"/>
        <v>1.5278432660135928</v>
      </c>
    </row>
    <row r="24" spans="1:16" ht="24.95" customHeight="1" x14ac:dyDescent="0.25">
      <c r="A24" s="4">
        <v>18</v>
      </c>
      <c r="B24" s="5" t="s">
        <v>35</v>
      </c>
      <c r="C24" s="6">
        <v>394897</v>
      </c>
      <c r="D24" s="6">
        <v>3432623</v>
      </c>
      <c r="E24" s="6">
        <v>2675405</v>
      </c>
      <c r="F24" s="6">
        <v>12769573</v>
      </c>
      <c r="G24" s="6">
        <v>670757</v>
      </c>
      <c r="H24" s="7">
        <v>475424</v>
      </c>
      <c r="I24" s="6">
        <v>324137</v>
      </c>
      <c r="J24" s="6">
        <v>8182641</v>
      </c>
      <c r="K24" s="6">
        <v>8099436</v>
      </c>
      <c r="L24" s="6">
        <v>13501733</v>
      </c>
      <c r="M24" s="6">
        <v>5199382</v>
      </c>
      <c r="N24" s="6">
        <v>73378</v>
      </c>
      <c r="O24" s="6">
        <f t="shared" si="0"/>
        <v>55799386</v>
      </c>
      <c r="P24">
        <f t="shared" si="1"/>
        <v>22.898800771683302</v>
      </c>
    </row>
    <row r="25" spans="1:16" ht="24.95" customHeight="1" x14ac:dyDescent="0.25">
      <c r="A25" s="4">
        <v>19</v>
      </c>
      <c r="B25" s="5" t="s">
        <v>36</v>
      </c>
      <c r="C25" s="6">
        <v>28757</v>
      </c>
      <c r="D25" s="6">
        <v>52030</v>
      </c>
      <c r="E25" s="6">
        <v>0</v>
      </c>
      <c r="F25" s="6">
        <v>27705</v>
      </c>
      <c r="G25" s="6">
        <v>1746389</v>
      </c>
      <c r="H25" s="7">
        <v>905183</v>
      </c>
      <c r="I25" s="6">
        <v>11261</v>
      </c>
      <c r="J25" s="6">
        <v>282331</v>
      </c>
      <c r="K25" s="6">
        <v>482210</v>
      </c>
      <c r="L25" s="6">
        <v>22540</v>
      </c>
      <c r="M25" s="6">
        <v>2210940</v>
      </c>
      <c r="N25" s="6">
        <v>1620166</v>
      </c>
      <c r="O25" s="6">
        <f t="shared" si="0"/>
        <v>7389512</v>
      </c>
      <c r="P25">
        <f t="shared" si="1"/>
        <v>3.0324879038626524</v>
      </c>
    </row>
    <row r="26" spans="1:16" ht="24.95" customHeight="1" x14ac:dyDescent="0.25">
      <c r="A26" s="4">
        <v>20</v>
      </c>
      <c r="B26" s="5" t="s">
        <v>37</v>
      </c>
      <c r="C26" s="6">
        <v>2175790</v>
      </c>
      <c r="D26" s="6">
        <v>3254673</v>
      </c>
      <c r="E26" s="6">
        <v>1763256</v>
      </c>
      <c r="F26" s="6">
        <v>789646</v>
      </c>
      <c r="G26" s="6">
        <v>798865</v>
      </c>
      <c r="H26" s="7">
        <v>867679</v>
      </c>
      <c r="I26" s="6">
        <v>1078019</v>
      </c>
      <c r="J26" s="6">
        <v>762667</v>
      </c>
      <c r="K26" s="6">
        <v>795265</v>
      </c>
      <c r="L26" s="6">
        <v>864424</v>
      </c>
      <c r="M26" s="6">
        <v>839155</v>
      </c>
      <c r="N26" s="6">
        <v>854546</v>
      </c>
      <c r="O26" s="6">
        <f t="shared" si="0"/>
        <v>14843985</v>
      </c>
      <c r="P26">
        <f t="shared" si="1"/>
        <v>6.0916343268159867</v>
      </c>
    </row>
    <row r="27" spans="1:16" ht="24.95" customHeight="1" x14ac:dyDescent="0.25">
      <c r="A27" s="30" t="s">
        <v>15</v>
      </c>
      <c r="B27" s="31"/>
      <c r="C27" s="9">
        <f>SUM(C7:C26)</f>
        <v>7586596</v>
      </c>
      <c r="D27" s="9">
        <f t="shared" ref="D27:O27" si="2">SUM(D7:D26)</f>
        <v>29026427</v>
      </c>
      <c r="E27" s="9">
        <f t="shared" si="2"/>
        <v>22250884</v>
      </c>
      <c r="F27" s="9">
        <f t="shared" si="2"/>
        <v>19489929</v>
      </c>
      <c r="G27" s="9">
        <f t="shared" si="2"/>
        <v>9669252</v>
      </c>
      <c r="H27" s="9">
        <f t="shared" si="2"/>
        <v>7790042</v>
      </c>
      <c r="I27" s="9">
        <f t="shared" si="2"/>
        <v>8482476</v>
      </c>
      <c r="J27" s="9">
        <f t="shared" si="2"/>
        <v>33914505</v>
      </c>
      <c r="K27" s="9">
        <f t="shared" si="2"/>
        <v>30109272</v>
      </c>
      <c r="L27" s="9">
        <f t="shared" si="2"/>
        <v>31218464</v>
      </c>
      <c r="M27" s="9">
        <f t="shared" si="2"/>
        <v>30470878</v>
      </c>
      <c r="N27" s="9">
        <f t="shared" si="2"/>
        <v>13669477</v>
      </c>
      <c r="O27" s="10">
        <f t="shared" si="2"/>
        <v>243678202</v>
      </c>
      <c r="P27" s="13">
        <f>SUM(P7:P26)</f>
        <v>100</v>
      </c>
    </row>
    <row r="28" spans="1:16" x14ac:dyDescent="0.25">
      <c r="H28" s="11"/>
    </row>
    <row r="29" spans="1:16" x14ac:dyDescent="0.25">
      <c r="C29">
        <f>C27/$O$27*100</f>
        <v>3.113366701548463</v>
      </c>
      <c r="D29">
        <f t="shared" ref="D29:N29" si="3">D27/$O$27*100</f>
        <v>11.911786430531853</v>
      </c>
      <c r="E29">
        <f t="shared" si="3"/>
        <v>9.1312574606078218</v>
      </c>
      <c r="F29">
        <f t="shared" si="3"/>
        <v>7.9982242318088019</v>
      </c>
      <c r="G29">
        <f t="shared" si="3"/>
        <v>3.9680414253877334</v>
      </c>
      <c r="H29">
        <f t="shared" si="3"/>
        <v>3.1968563195488451</v>
      </c>
      <c r="I29">
        <f t="shared" si="3"/>
        <v>3.4810155074929519</v>
      </c>
      <c r="J29">
        <f t="shared" si="3"/>
        <v>13.917742630093766</v>
      </c>
      <c r="K29">
        <f t="shared" si="3"/>
        <v>12.356161426371653</v>
      </c>
      <c r="L29">
        <f t="shared" si="3"/>
        <v>12.81134863265283</v>
      </c>
      <c r="M29">
        <f t="shared" si="3"/>
        <v>12.504556316448856</v>
      </c>
      <c r="N29">
        <f t="shared" si="3"/>
        <v>5.6096429175064255</v>
      </c>
      <c r="O29">
        <f>SUM(C29:N29)</f>
        <v>100</v>
      </c>
    </row>
    <row r="30" spans="1:16" x14ac:dyDescent="0.25">
      <c r="B30" t="s">
        <v>38</v>
      </c>
      <c r="C30" s="12">
        <f>$O$30*C29/100</f>
        <v>20914472.423677634</v>
      </c>
      <c r="D30" s="12">
        <f t="shared" ref="D30:N30" si="4">$O$30*D29/100</f>
        <v>80019076.678050578</v>
      </c>
      <c r="E30" s="12">
        <f t="shared" si="4"/>
        <v>61340487.857854806</v>
      </c>
      <c r="F30" s="12">
        <f t="shared" si="4"/>
        <v>53729180.071000881</v>
      </c>
      <c r="G30" s="12">
        <f t="shared" si="4"/>
        <v>26655868.364624903</v>
      </c>
      <c r="H30" s="12">
        <f t="shared" si="4"/>
        <v>21475325.506760944</v>
      </c>
      <c r="I30" s="12">
        <f t="shared" si="4"/>
        <v>23384204.24476371</v>
      </c>
      <c r="J30" s="12">
        <f t="shared" si="4"/>
        <v>93494365.534315675</v>
      </c>
      <c r="K30" s="12">
        <f t="shared" si="4"/>
        <v>83004227.316310123</v>
      </c>
      <c r="L30" s="12">
        <f t="shared" si="4"/>
        <v>86062010.477106318</v>
      </c>
      <c r="M30" s="12">
        <f t="shared" si="4"/>
        <v>84001090.562387332</v>
      </c>
      <c r="N30" s="12">
        <f t="shared" si="4"/>
        <v>37683553.963147067</v>
      </c>
      <c r="O30">
        <v>671763863</v>
      </c>
    </row>
    <row r="31" spans="1:16" x14ac:dyDescent="0.25">
      <c r="C31" s="12">
        <f>$O$31*C29/100</f>
        <v>4768499.7199460464</v>
      </c>
      <c r="D31" s="12">
        <f t="shared" ref="D31:N31" si="5">$O$31*D29/100</f>
        <v>18244349.510707349</v>
      </c>
      <c r="E31" s="12">
        <f t="shared" si="5"/>
        <v>13985631.253140664</v>
      </c>
      <c r="F31" s="12">
        <f t="shared" si="5"/>
        <v>12250253.075064011</v>
      </c>
      <c r="G31" s="12">
        <f t="shared" si="5"/>
        <v>6077537.996499056</v>
      </c>
      <c r="H31" s="12">
        <f t="shared" si="5"/>
        <v>4896374.2230860768</v>
      </c>
      <c r="I31" s="12">
        <f t="shared" si="5"/>
        <v>5331598.576021322</v>
      </c>
      <c r="J31" s="12">
        <f t="shared" si="5"/>
        <v>21316715.374669846</v>
      </c>
      <c r="K31" s="12">
        <f t="shared" si="5"/>
        <v>18924963.857279249</v>
      </c>
      <c r="L31" s="12">
        <f t="shared" si="5"/>
        <v>19622138.419015028</v>
      </c>
      <c r="M31" s="12">
        <f t="shared" si="5"/>
        <v>19152248.677735068</v>
      </c>
      <c r="N31" s="12">
        <f t="shared" si="5"/>
        <v>8591850.3168362901</v>
      </c>
      <c r="O31" s="12">
        <v>153162161</v>
      </c>
    </row>
    <row r="32" spans="1:16" x14ac:dyDescent="0.25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3:15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3:15" x14ac:dyDescent="0.25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3:15" x14ac:dyDescent="0.25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3:15" x14ac:dyDescent="0.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</sheetData>
  <mergeCells count="16">
    <mergeCell ref="A27:B27"/>
    <mergeCell ref="A1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ISRFACTOR PROYECCION</vt:lpstr>
      <vt:lpstr>ISR  FACTOR  CIERRE)</vt:lpstr>
      <vt:lpstr>ISR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UESAF</cp:lastModifiedBy>
  <cp:lastPrinted>2021-04-12T18:11:41Z</cp:lastPrinted>
  <dcterms:created xsi:type="dcterms:W3CDTF">2021-04-08T19:15:26Z</dcterms:created>
  <dcterms:modified xsi:type="dcterms:W3CDTF">2021-04-12T18:11:52Z</dcterms:modified>
</cp:coreProperties>
</file>